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yati\Desktop\"/>
    </mc:Choice>
  </mc:AlternateContent>
  <bookViews>
    <workbookView xWindow="0" yWindow="0" windowWidth="20400" windowHeight="7650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9" i="1" l="1"/>
  <c r="L11" i="1" l="1"/>
  <c r="E72" i="1" l="1"/>
  <c r="F72" i="1" s="1"/>
  <c r="B75" i="1" l="1"/>
  <c r="K55" i="1"/>
  <c r="K56" i="1"/>
  <c r="K57" i="1"/>
  <c r="K58" i="1"/>
  <c r="K59" i="1"/>
  <c r="K60" i="1"/>
  <c r="K61" i="1"/>
  <c r="K62" i="1"/>
  <c r="K63" i="1"/>
  <c r="K54" i="1"/>
  <c r="K64" i="1" l="1"/>
  <c r="L61" i="1"/>
  <c r="M61" i="1" s="1"/>
  <c r="L62" i="1"/>
  <c r="M62" i="1" s="1"/>
  <c r="L63" i="1"/>
  <c r="M63" i="1" s="1"/>
  <c r="L40" i="1"/>
  <c r="L41" i="1"/>
  <c r="L42" i="1"/>
  <c r="L43" i="1"/>
  <c r="L44" i="1"/>
  <c r="L45" i="1"/>
  <c r="L46" i="1"/>
  <c r="L47" i="1"/>
  <c r="L48" i="1"/>
  <c r="K40" i="1"/>
  <c r="K41" i="1"/>
  <c r="K42" i="1"/>
  <c r="K43" i="1"/>
  <c r="K44" i="1"/>
  <c r="K45" i="1"/>
  <c r="K46" i="1"/>
  <c r="K47" i="1"/>
  <c r="K48" i="1"/>
  <c r="M47" i="1" l="1"/>
  <c r="M45" i="1"/>
  <c r="M43" i="1"/>
  <c r="M41" i="1"/>
  <c r="M48" i="1"/>
  <c r="M46" i="1"/>
  <c r="M44" i="1"/>
  <c r="M42" i="1"/>
  <c r="M40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9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9" i="1"/>
  <c r="K21" i="1"/>
  <c r="L21" i="1"/>
  <c r="K50" i="1" l="1"/>
  <c r="M39" i="1"/>
  <c r="M31" i="1"/>
  <c r="M23" i="1"/>
  <c r="M22" i="1"/>
  <c r="M38" i="1"/>
  <c r="M30" i="1"/>
  <c r="M37" i="1"/>
  <c r="M29" i="1"/>
  <c r="M28" i="1"/>
  <c r="M36" i="1"/>
  <c r="M21" i="1"/>
  <c r="M34" i="1"/>
  <c r="M26" i="1"/>
  <c r="M35" i="1"/>
  <c r="M27" i="1"/>
  <c r="M49" i="1"/>
  <c r="M32" i="1"/>
  <c r="M24" i="1"/>
  <c r="M33" i="1"/>
  <c r="M25" i="1"/>
  <c r="D68" i="1"/>
  <c r="J74" i="1" s="1"/>
  <c r="M50" i="1" l="1"/>
  <c r="E7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54" i="1"/>
  <c r="M54" i="1" s="1"/>
  <c r="M64" i="1" l="1"/>
  <c r="H74" i="1" s="1"/>
  <c r="L64" i="1"/>
  <c r="G75" i="1"/>
  <c r="J50" i="1"/>
  <c r="I50" i="1"/>
  <c r="L50" i="1" l="1"/>
  <c r="E75" i="1" s="1"/>
  <c r="J75" i="1" s="1"/>
  <c r="L74" i="1" l="1"/>
</calcChain>
</file>

<file path=xl/comments1.xml><?xml version="1.0" encoding="utf-8"?>
<comments xmlns="http://schemas.openxmlformats.org/spreadsheetml/2006/main">
  <authors>
    <author>Home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در خانه اول موظفی  نیمسال اول و در خانه دوم موظفی نیمسال دوم ثبت گردد </t>
        </r>
      </text>
    </comment>
  </commentList>
</comments>
</file>

<file path=xl/sharedStrings.xml><?xml version="1.0" encoding="utf-8"?>
<sst xmlns="http://schemas.openxmlformats.org/spreadsheetml/2006/main" count="133" uniqueCount="117">
  <si>
    <t>نام و نام خانوادگی</t>
  </si>
  <si>
    <t>آدرس</t>
  </si>
  <si>
    <t>مدرک تحصیلی</t>
  </si>
  <si>
    <t>مرتبه علمی</t>
  </si>
  <si>
    <t>نوع همکاری</t>
  </si>
  <si>
    <t>شماره شبا</t>
  </si>
  <si>
    <t>نام بانک</t>
  </si>
  <si>
    <t>شعبه</t>
  </si>
  <si>
    <t>وضعیت استخدامی</t>
  </si>
  <si>
    <t>نوع استخدام</t>
  </si>
  <si>
    <t>تمام وقت جغرافیایی</t>
  </si>
  <si>
    <t>کد درس</t>
  </si>
  <si>
    <t>نام درس</t>
  </si>
  <si>
    <t>مقطع</t>
  </si>
  <si>
    <t>محل ارائه</t>
  </si>
  <si>
    <t>تعداد دانشجو</t>
  </si>
  <si>
    <t>تعداد جلسات</t>
  </si>
  <si>
    <t>محل برگزاری</t>
  </si>
  <si>
    <t>تاریخ شروع</t>
  </si>
  <si>
    <t>تاریخ پایان</t>
  </si>
  <si>
    <t>تعداد شیفت</t>
  </si>
  <si>
    <t>نظری</t>
  </si>
  <si>
    <t>عملی</t>
  </si>
  <si>
    <t>ردیف</t>
  </si>
  <si>
    <t>نیمسال</t>
  </si>
  <si>
    <t>روزانه</t>
  </si>
  <si>
    <t>پردیس</t>
  </si>
  <si>
    <t>کاردانی</t>
  </si>
  <si>
    <t>کارشناسی</t>
  </si>
  <si>
    <t>کارشناسی ارشد</t>
  </si>
  <si>
    <t>دکتری عمومی</t>
  </si>
  <si>
    <t>دکتری تخصصی</t>
  </si>
  <si>
    <t>مراکز تحقیقاتی</t>
  </si>
  <si>
    <t>EDC</t>
  </si>
  <si>
    <t>مشخصات دروس تدریس شده توسط مدرس</t>
  </si>
  <si>
    <t>شماره حساب</t>
  </si>
  <si>
    <t>پست اجرایی</t>
  </si>
  <si>
    <t>تعداد واحد موظفی</t>
  </si>
  <si>
    <t>استاد آموزشی</t>
  </si>
  <si>
    <t>استاد پژوهشی</t>
  </si>
  <si>
    <t>دانشیار آموزشی</t>
  </si>
  <si>
    <t>دانشیار پژوهشی</t>
  </si>
  <si>
    <t>استادیار آموزشی</t>
  </si>
  <si>
    <t>استادیار پژوهشی</t>
  </si>
  <si>
    <t>مربی</t>
  </si>
  <si>
    <t>مربی آموزشیار</t>
  </si>
  <si>
    <t>غیر هیئت علمی</t>
  </si>
  <si>
    <t>پیمانی</t>
  </si>
  <si>
    <t>آزمایشی</t>
  </si>
  <si>
    <t>رسمی</t>
  </si>
  <si>
    <t>تعهد خدمت/قراردادی</t>
  </si>
  <si>
    <t>شاغل</t>
  </si>
  <si>
    <t>بازنشسته</t>
  </si>
  <si>
    <t>موردی ندارد</t>
  </si>
  <si>
    <t>متخصص</t>
  </si>
  <si>
    <t>فوق تخصص</t>
  </si>
  <si>
    <t>فلوشیپ</t>
  </si>
  <si>
    <t>هیئت علمی شاغل</t>
  </si>
  <si>
    <t>هیئت علمی بازنشسته</t>
  </si>
  <si>
    <t>هیئت علمی مدعو</t>
  </si>
  <si>
    <t>بلی</t>
  </si>
  <si>
    <t>خیر</t>
  </si>
  <si>
    <t>تعداد واحد نظری /عملی</t>
  </si>
  <si>
    <t>تعداد واحد کارآموزی</t>
  </si>
  <si>
    <t>مجموع موارد فوق</t>
  </si>
  <si>
    <t>موظفی</t>
  </si>
  <si>
    <t>تعداد واحد حق التدریس</t>
  </si>
  <si>
    <t>امضا مدیر گروه</t>
  </si>
  <si>
    <t>ساعت هر شیفت</t>
  </si>
  <si>
    <t>ساعت معادل نظری</t>
  </si>
  <si>
    <t>واحد معادل نظری</t>
  </si>
  <si>
    <t>کارآموزی  در عرصه</t>
  </si>
  <si>
    <t>نظام استاد راهنما</t>
  </si>
  <si>
    <t>بسمه تعالی</t>
  </si>
  <si>
    <t>دانشگاه علوم پزشکی تبریز</t>
  </si>
  <si>
    <t>کد ملی</t>
  </si>
  <si>
    <t>تلفن همراه</t>
  </si>
  <si>
    <t>امضا مسئول اساتید راهنما</t>
  </si>
  <si>
    <t>امضا معاون آموزشی دانشکده</t>
  </si>
  <si>
    <t>مجتمع سلامت</t>
  </si>
  <si>
    <t>تعدادواحد مورد محاسبه</t>
  </si>
  <si>
    <t>واحد معادل نظری مورد محاسبه</t>
  </si>
  <si>
    <t>تعداد واحد کل مورد محاسبه</t>
  </si>
  <si>
    <t>تعداد واحد مورد تایید حوزه معاونت آموزشی دانشگاه برای پرداخت حق التدریس( بر حسب واحد معادل نظری)</t>
  </si>
  <si>
    <t>معادل ساعت نظری</t>
  </si>
  <si>
    <t>مدعو</t>
  </si>
  <si>
    <t>اخذ مجوز بیش از 8 واحد</t>
  </si>
  <si>
    <t xml:space="preserve">معاونت آموزشی </t>
  </si>
  <si>
    <t>پزشکی</t>
  </si>
  <si>
    <t>دندانپزشکی</t>
  </si>
  <si>
    <t>داروسازی</t>
  </si>
  <si>
    <t>پرستاری و مامایی</t>
  </si>
  <si>
    <t>پیراپزشکی</t>
  </si>
  <si>
    <t>تغذیه و علوم غذایی</t>
  </si>
  <si>
    <t>توانبخشی</t>
  </si>
  <si>
    <t>بهداشت</t>
  </si>
  <si>
    <t>مدیریت و اطلاع رسانی</t>
  </si>
  <si>
    <t>علوم نوین</t>
  </si>
  <si>
    <t>طب سنتی</t>
  </si>
  <si>
    <t>مربی کارآموزی</t>
  </si>
  <si>
    <t>جمع کل</t>
  </si>
  <si>
    <t xml:space="preserve">مهر و امضا معاونت آموزشی دانشگاه </t>
  </si>
  <si>
    <t xml:space="preserve">مجموع واحد واگذار شده </t>
  </si>
  <si>
    <t>واحد مورد محاسبه</t>
  </si>
  <si>
    <t>متوسط تعداد واحد واگذار شده به ازای هر دانشجو</t>
  </si>
  <si>
    <t>واحد واگذار شده به PhD</t>
  </si>
  <si>
    <t>تعداد واحد تدریسی(سهم مدرس)</t>
  </si>
  <si>
    <t>استاد راهنما</t>
  </si>
  <si>
    <t xml:space="preserve">       امضا مدرس</t>
  </si>
  <si>
    <t xml:space="preserve">تعداد دانشجوی PhD عضوهیات علمی </t>
  </si>
  <si>
    <t>کد سما</t>
  </si>
  <si>
    <t>طبق آئین نامه جدید فقط برای دروسی که برای اولین بار تدریس می شوند ضریب 1.5 در نظر گرفته و در تعداد واحد سهم مدرس قید گردد.</t>
  </si>
  <si>
    <t>نیمسال 1</t>
  </si>
  <si>
    <t>نیمسال 2</t>
  </si>
  <si>
    <t xml:space="preserve">نیمسال ........../......... </t>
  </si>
  <si>
    <t xml:space="preserve"> سالتحصیلی ........</t>
  </si>
  <si>
    <t>این قرارداد مابین مدرس با مشخصات زیر و معاونت آموزشی دانشگاه علوم  پزشکی  تبریز  و با در  نظر  گرفتن  تمام  قوانین  و  مقررات  مربوطه   برای منعقد می گردد تا بعد از بررسی در آموزش دانشکده ( تشکیل جلسات مقرر و نداشتن نمره گزارش نشده)و کارشناس معاونت آموزشی از نظر مطابقت با قوانین حق التدریس متعلقه پرداخت  می گردد.( موارد رنگی انتخابی می باشند و نیازی به تایپ ندارند)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</si>
</sst>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17" x14ac:knownFonts="1">
    <font>
      <sz val="11"/>
      <color theme="1"/>
      <name val="Arial"/>
      <family val="2"/>
      <charset val="178"/>
      <scheme val="minor"/>
    </font>
    <font>
      <sz val="9"/>
      <color theme="1"/>
      <name val="Arial"/>
      <family val="2"/>
      <charset val="178"/>
      <scheme val="minor"/>
    </font>
    <font>
      <sz val="10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b/>
      <sz val="10"/>
      <color theme="1"/>
      <name val="B Titr"/>
      <charset val="178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8"/>
      <color rgb="FFFF0000"/>
      <name val="B Nazanin"/>
      <charset val="178"/>
    </font>
    <font>
      <b/>
      <sz val="11"/>
      <color rgb="FFFF0000"/>
      <name val="Arial"/>
      <family val="2"/>
      <scheme val="minor"/>
    </font>
    <font>
      <b/>
      <sz val="10"/>
      <color theme="1"/>
      <name val="B Nazanin"/>
      <charset val="17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0" fontId="7" fillId="4" borderId="0" applyNumberFormat="0" applyBorder="0" applyAlignment="0" applyProtection="0"/>
  </cellStyleXfs>
  <cellXfs count="174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/>
    <xf numFmtId="0" fontId="0" fillId="0" borderId="0" xfId="0" applyBorder="1" applyAlignment="1" applyProtection="1">
      <alignment horizontal="center"/>
    </xf>
    <xf numFmtId="2" fontId="0" fillId="0" borderId="25" xfId="0" applyNumberFormat="1" applyBorder="1" applyAlignment="1" applyProtection="1">
      <alignment horizontal="center" vertical="center"/>
    </xf>
    <xf numFmtId="0" fontId="0" fillId="0" borderId="0" xfId="0" applyBorder="1" applyProtection="1"/>
    <xf numFmtId="2" fontId="0" fillId="0" borderId="0" xfId="0" applyNumberFormat="1" applyBorder="1" applyProtection="1"/>
    <xf numFmtId="2" fontId="0" fillId="0" borderId="0" xfId="0" applyNumberFormat="1" applyProtection="1"/>
    <xf numFmtId="2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</xf>
    <xf numFmtId="0" fontId="11" fillId="0" borderId="0" xfId="0" applyFont="1" applyProtection="1"/>
    <xf numFmtId="0" fontId="0" fillId="5" borderId="7" xfId="0" applyFill="1" applyBorder="1" applyAlignment="1" applyProtection="1">
      <alignment horizontal="center" vertical="center"/>
    </xf>
    <xf numFmtId="2" fontId="0" fillId="5" borderId="24" xfId="0" applyNumberFormat="1" applyFill="1" applyBorder="1" applyAlignment="1" applyProtection="1">
      <alignment horizontal="center" vertical="center"/>
    </xf>
    <xf numFmtId="2" fontId="0" fillId="5" borderId="7" xfId="0" applyNumberFormat="1" applyFill="1" applyBorder="1" applyAlignment="1" applyProtection="1">
      <alignment horizontal="center" vertical="center"/>
    </xf>
    <xf numFmtId="0" fontId="0" fillId="5" borderId="25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 vertical="center"/>
      <protection locked="0"/>
    </xf>
    <xf numFmtId="2" fontId="0" fillId="0" borderId="45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0" fillId="0" borderId="42" xfId="0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/>
    </xf>
    <xf numFmtId="2" fontId="0" fillId="0" borderId="57" xfId="0" applyNumberFormat="1" applyBorder="1" applyAlignment="1" applyProtection="1">
      <alignment horizontal="center" vertical="center"/>
    </xf>
    <xf numFmtId="0" fontId="6" fillId="0" borderId="57" xfId="0" applyFont="1" applyBorder="1" applyAlignment="1" applyProtection="1">
      <alignment horizontal="center" vertical="center" wrapText="1"/>
    </xf>
    <xf numFmtId="2" fontId="0" fillId="0" borderId="58" xfId="0" applyNumberFormat="1" applyBorder="1" applyAlignment="1" applyProtection="1">
      <alignment horizontal="center" vertical="center"/>
    </xf>
    <xf numFmtId="2" fontId="0" fillId="0" borderId="31" xfId="0" applyNumberFormat="1" applyBorder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center" vertical="center"/>
      <protection locked="0"/>
    </xf>
    <xf numFmtId="0" fontId="1" fillId="7" borderId="0" xfId="0" applyFont="1" applyFill="1" applyBorder="1" applyAlignment="1" applyProtection="1">
      <alignment horizontal="center" vertical="center"/>
    </xf>
    <xf numFmtId="164" fontId="0" fillId="7" borderId="0" xfId="0" applyNumberFormat="1" applyFill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 textRotation="90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2" fontId="0" fillId="5" borderId="41" xfId="0" applyNumberFormat="1" applyFill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 wrapText="1"/>
    </xf>
    <xf numFmtId="0" fontId="3" fillId="0" borderId="62" xfId="0" applyFont="1" applyFill="1" applyBorder="1" applyAlignment="1" applyProtection="1">
      <alignment horizontal="center" vertical="center" wrapText="1"/>
    </xf>
    <xf numFmtId="0" fontId="3" fillId="0" borderId="63" xfId="0" applyFont="1" applyBorder="1" applyAlignment="1" applyProtection="1">
      <alignment horizontal="center" vertical="center" wrapText="1"/>
    </xf>
    <xf numFmtId="0" fontId="3" fillId="0" borderId="64" xfId="0" applyFont="1" applyBorder="1" applyAlignment="1" applyProtection="1">
      <alignment horizontal="center" vertical="center" wrapText="1"/>
    </xf>
    <xf numFmtId="164" fontId="0" fillId="9" borderId="25" xfId="0" applyNumberForma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61" xfId="0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</xf>
    <xf numFmtId="2" fontId="0" fillId="0" borderId="7" xfId="0" applyNumberFormat="1" applyBorder="1" applyAlignment="1" applyProtection="1">
      <alignment vertical="center"/>
      <protection locked="0"/>
    </xf>
    <xf numFmtId="2" fontId="0" fillId="0" borderId="12" xfId="0" applyNumberFormat="1" applyBorder="1" applyAlignment="1" applyProtection="1">
      <alignment vertical="center"/>
      <protection locked="0"/>
    </xf>
    <xf numFmtId="2" fontId="0" fillId="0" borderId="7" xfId="0" applyNumberForma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12" fillId="5" borderId="48" xfId="0" applyFont="1" applyFill="1" applyBorder="1" applyAlignment="1" applyProtection="1">
      <alignment horizontal="center" vertical="center"/>
    </xf>
    <xf numFmtId="0" fontId="12" fillId="5" borderId="60" xfId="0" applyFont="1" applyFill="1" applyBorder="1" applyAlignment="1" applyProtection="1">
      <alignment horizontal="center" vertical="center"/>
    </xf>
    <xf numFmtId="0" fontId="12" fillId="5" borderId="49" xfId="0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center" vertical="center"/>
    </xf>
    <xf numFmtId="0" fontId="3" fillId="3" borderId="40" xfId="0" applyFont="1" applyFill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center" vertical="center"/>
    </xf>
    <xf numFmtId="0" fontId="3" fillId="5" borderId="39" xfId="0" applyFont="1" applyFill="1" applyBorder="1" applyAlignment="1" applyProtection="1">
      <alignment horizontal="center" vertical="center"/>
    </xf>
    <xf numFmtId="0" fontId="3" fillId="5" borderId="40" xfId="0" applyFont="1" applyFill="1" applyBorder="1" applyAlignment="1" applyProtection="1">
      <alignment horizontal="center" vertical="center"/>
    </xf>
    <xf numFmtId="0" fontId="3" fillId="5" borderId="32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textRotation="90"/>
    </xf>
    <xf numFmtId="0" fontId="3" fillId="0" borderId="17" xfId="0" applyFont="1" applyBorder="1" applyAlignment="1" applyProtection="1">
      <alignment horizontal="center" vertical="center" textRotation="90"/>
    </xf>
    <xf numFmtId="0" fontId="3" fillId="0" borderId="34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 wrapText="1"/>
    </xf>
    <xf numFmtId="0" fontId="9" fillId="0" borderId="34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3" fillId="0" borderId="61" xfId="0" applyFont="1" applyBorder="1" applyAlignment="1" applyProtection="1">
      <alignment horizontal="center" vertical="center" wrapText="1"/>
    </xf>
    <xf numFmtId="0" fontId="13" fillId="0" borderId="53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</xf>
    <xf numFmtId="0" fontId="2" fillId="0" borderId="11" xfId="0" applyFont="1" applyBorder="1" applyAlignment="1" applyProtection="1">
      <alignment horizontal="center" vertical="center" wrapText="1"/>
    </xf>
    <xf numFmtId="0" fontId="0" fillId="0" borderId="48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horizontal="right" vertical="center" wrapText="1"/>
    </xf>
    <xf numFmtId="0" fontId="3" fillId="0" borderId="0" xfId="0" applyFont="1" applyAlignment="1">
      <alignment horizontal="right"/>
    </xf>
    <xf numFmtId="0" fontId="16" fillId="0" borderId="0" xfId="0" applyFont="1" applyAlignment="1" applyProtection="1">
      <alignment horizontal="center" vertical="center" wrapText="1"/>
    </xf>
    <xf numFmtId="0" fontId="0" fillId="6" borderId="52" xfId="0" applyFill="1" applyBorder="1" applyAlignment="1" applyProtection="1">
      <alignment horizontal="center" vertical="center"/>
    </xf>
    <xf numFmtId="0" fontId="0" fillId="6" borderId="53" xfId="0" applyFill="1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 wrapText="1"/>
    </xf>
    <xf numFmtId="0" fontId="0" fillId="0" borderId="36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9" fillId="6" borderId="37" xfId="0" applyFont="1" applyFill="1" applyBorder="1" applyAlignment="1" applyProtection="1">
      <alignment horizontal="center" vertical="center"/>
    </xf>
    <xf numFmtId="0" fontId="9" fillId="6" borderId="56" xfId="0" applyFont="1" applyFill="1" applyBorder="1" applyAlignment="1" applyProtection="1">
      <alignment horizontal="center" vertical="center"/>
    </xf>
    <xf numFmtId="0" fontId="9" fillId="6" borderId="38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2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49" fontId="0" fillId="0" borderId="21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</xf>
    <xf numFmtId="0" fontId="9" fillId="6" borderId="24" xfId="0" applyFont="1" applyFill="1" applyBorder="1" applyAlignment="1" applyProtection="1">
      <alignment horizontal="center" vertical="center"/>
    </xf>
    <xf numFmtId="0" fontId="9" fillId="6" borderId="22" xfId="0" applyFont="1" applyFill="1" applyBorder="1" applyAlignment="1" applyProtection="1">
      <alignment horizontal="center" vertical="center"/>
    </xf>
    <xf numFmtId="0" fontId="9" fillId="6" borderId="25" xfId="0" applyFont="1" applyFill="1" applyBorder="1" applyAlignment="1" applyProtection="1">
      <alignment horizontal="center" vertical="center"/>
    </xf>
    <xf numFmtId="164" fontId="0" fillId="6" borderId="54" xfId="0" applyNumberFormat="1" applyFill="1" applyBorder="1" applyAlignment="1" applyProtection="1">
      <alignment horizontal="center" vertical="center"/>
    </xf>
    <xf numFmtId="0" fontId="0" fillId="6" borderId="55" xfId="0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0" fontId="14" fillId="8" borderId="24" xfId="1" applyFont="1" applyFill="1" applyBorder="1" applyAlignment="1" applyProtection="1">
      <alignment horizontal="center" vertical="center"/>
    </xf>
    <xf numFmtId="0" fontId="14" fillId="8" borderId="22" xfId="1" applyFont="1" applyFill="1" applyBorder="1" applyAlignment="1" applyProtection="1">
      <alignment horizontal="center" vertical="center"/>
    </xf>
  </cellXfs>
  <cellStyles count="2">
    <cellStyle name="Good" xfId="1" builtinId="26"/>
    <cellStyle name="Normal" xfId="0" builtinId="0"/>
  </cellStyles>
  <dxfs count="10">
    <dxf>
      <font>
        <b/>
        <i val="0"/>
        <color rgb="FFFF0000"/>
      </font>
      <fill>
        <patternFill>
          <bgColor rgb="FFF7AB9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theme="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7AB93"/>
      <color rgb="FFF2EC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38100</xdr:rowOff>
    </xdr:from>
    <xdr:to>
      <xdr:col>2</xdr:col>
      <xdr:colOff>476250</xdr:colOff>
      <xdr:row>3</xdr:row>
      <xdr:rowOff>161192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D4F033B6-0FAD-4BCB-989B-EA88A1DFD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023000" y="38100"/>
          <a:ext cx="723900" cy="780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6"/>
  <sheetViews>
    <sheetView rightToLeft="1" tabSelected="1" zoomScale="91" workbookViewId="0">
      <selection activeCell="S47" sqref="S47"/>
    </sheetView>
  </sheetViews>
  <sheetFormatPr defaultRowHeight="14.25" x14ac:dyDescent="0.2"/>
  <cols>
    <col min="1" max="1" width="2.75" customWidth="1"/>
    <col min="2" max="2" width="5.875" customWidth="1"/>
    <col min="4" max="4" width="14.25" customWidth="1"/>
    <col min="5" max="5" width="7" customWidth="1"/>
    <col min="6" max="6" width="7.125" customWidth="1"/>
    <col min="7" max="7" width="5.75" customWidth="1"/>
    <col min="8" max="8" width="5.375" customWidth="1"/>
    <col min="9" max="9" width="5.625" customWidth="1"/>
    <col min="10" max="10" width="6.125" customWidth="1"/>
    <col min="11" max="11" width="7.875" customWidth="1"/>
    <col min="12" max="12" width="6.5" customWidth="1"/>
    <col min="13" max="13" width="7.625" customWidth="1"/>
    <col min="14" max="14" width="7.5" customWidth="1"/>
  </cols>
  <sheetData>
    <row r="1" spans="1:22" ht="18" customHeight="1" x14ac:dyDescent="0.55000000000000004">
      <c r="A1" s="14"/>
      <c r="B1" s="143"/>
      <c r="C1" s="143"/>
      <c r="D1" s="14"/>
      <c r="E1" s="14"/>
      <c r="F1" s="138" t="s">
        <v>73</v>
      </c>
      <c r="G1" s="138"/>
      <c r="H1" s="138"/>
      <c r="I1" s="14"/>
      <c r="J1" s="14"/>
      <c r="K1" s="14"/>
      <c r="L1" s="14"/>
      <c r="M1" s="14"/>
    </row>
    <row r="2" spans="1:22" ht="16.5" customHeight="1" x14ac:dyDescent="0.55000000000000004">
      <c r="A2" s="14"/>
      <c r="B2" s="143"/>
      <c r="C2" s="143"/>
      <c r="D2" s="14"/>
      <c r="E2" s="14"/>
      <c r="F2" s="138" t="s">
        <v>74</v>
      </c>
      <c r="G2" s="138"/>
      <c r="H2" s="138"/>
      <c r="I2" s="14"/>
      <c r="J2" s="14"/>
      <c r="K2" s="14"/>
      <c r="L2" s="14"/>
      <c r="M2" s="14"/>
    </row>
    <row r="3" spans="1:22" ht="17.25" customHeight="1" x14ac:dyDescent="0.55000000000000004">
      <c r="A3" s="14"/>
      <c r="B3" s="143"/>
      <c r="C3" s="143"/>
      <c r="D3" s="14"/>
      <c r="E3" s="14"/>
      <c r="F3" s="138" t="s">
        <v>87</v>
      </c>
      <c r="G3" s="138"/>
      <c r="H3" s="138"/>
      <c r="I3" s="14"/>
      <c r="J3" s="14"/>
      <c r="K3" s="14"/>
      <c r="L3" s="14"/>
      <c r="M3" s="14"/>
    </row>
    <row r="4" spans="1:22" ht="14.25" customHeight="1" x14ac:dyDescent="0.2">
      <c r="A4" s="146" t="s">
        <v>116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4" t="s">
        <v>114</v>
      </c>
      <c r="M4" s="144"/>
    </row>
    <row r="5" spans="1:22" ht="15" x14ac:dyDescent="0.25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5" t="s">
        <v>115</v>
      </c>
      <c r="M5" s="145"/>
    </row>
    <row r="6" spans="1:22" x14ac:dyDescent="0.2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89"/>
      <c r="M6" s="89"/>
    </row>
    <row r="7" spans="1:22" ht="3.75" customHeight="1" thickBot="1" x14ac:dyDescent="0.2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</row>
    <row r="8" spans="1:22" ht="15.75" thickTop="1" thickBot="1" x14ac:dyDescent="0.25">
      <c r="A8" s="14"/>
      <c r="B8" s="95" t="s">
        <v>75</v>
      </c>
      <c r="C8" s="95"/>
      <c r="D8" s="129"/>
      <c r="E8" s="129"/>
      <c r="F8" s="27" t="s">
        <v>110</v>
      </c>
      <c r="G8" s="130"/>
      <c r="H8" s="131"/>
      <c r="I8" s="28"/>
      <c r="J8" s="28"/>
      <c r="K8" s="28"/>
      <c r="L8" s="28"/>
      <c r="M8" s="28"/>
    </row>
    <row r="9" spans="1:22" ht="15.75" thickTop="1" thickBot="1" x14ac:dyDescent="0.25">
      <c r="A9" s="14"/>
      <c r="B9" s="27" t="s">
        <v>0</v>
      </c>
      <c r="C9" s="27"/>
      <c r="D9" s="129"/>
      <c r="E9" s="129"/>
      <c r="F9" s="95" t="s">
        <v>2</v>
      </c>
      <c r="G9" s="95"/>
      <c r="H9" s="96"/>
      <c r="I9" s="96"/>
      <c r="J9" s="29" t="s">
        <v>4</v>
      </c>
      <c r="K9" s="96"/>
      <c r="L9" s="96"/>
      <c r="M9" s="28"/>
    </row>
    <row r="10" spans="1:22" ht="15.75" thickTop="1" thickBot="1" x14ac:dyDescent="0.25">
      <c r="A10" s="14"/>
      <c r="B10" s="95" t="s">
        <v>8</v>
      </c>
      <c r="C10" s="95"/>
      <c r="D10" s="130"/>
      <c r="E10" s="131"/>
      <c r="F10" s="95" t="s">
        <v>9</v>
      </c>
      <c r="G10" s="95"/>
      <c r="H10" s="96"/>
      <c r="I10" s="96"/>
      <c r="J10" s="29" t="s">
        <v>3</v>
      </c>
      <c r="K10" s="96"/>
      <c r="L10" s="96"/>
      <c r="M10" s="28"/>
    </row>
    <row r="11" spans="1:22" ht="15.75" thickTop="1" thickBot="1" x14ac:dyDescent="0.25">
      <c r="A11" s="14"/>
      <c r="B11" s="140" t="s">
        <v>36</v>
      </c>
      <c r="C11" s="141"/>
      <c r="D11" s="142"/>
      <c r="E11" s="142"/>
      <c r="F11" s="142"/>
      <c r="G11" s="142"/>
      <c r="H11" s="141" t="s">
        <v>37</v>
      </c>
      <c r="I11" s="141"/>
      <c r="J11" s="91"/>
      <c r="K11" s="90"/>
      <c r="L11" s="92">
        <f>SUM(J11:K11)</f>
        <v>0</v>
      </c>
      <c r="M11" s="28"/>
    </row>
    <row r="12" spans="1:22" ht="15.75" thickTop="1" thickBot="1" x14ac:dyDescent="0.25">
      <c r="A12" s="14"/>
      <c r="B12" s="159" t="s">
        <v>35</v>
      </c>
      <c r="C12" s="160"/>
      <c r="D12" s="133"/>
      <c r="E12" s="133"/>
      <c r="F12" s="30" t="s">
        <v>5</v>
      </c>
      <c r="G12" s="161"/>
      <c r="H12" s="162"/>
      <c r="I12" s="162"/>
      <c r="J12" s="162"/>
      <c r="K12" s="162"/>
      <c r="L12" s="163"/>
      <c r="M12" s="28"/>
      <c r="P12" s="132"/>
      <c r="Q12" s="132"/>
      <c r="R12" s="132"/>
      <c r="S12" s="132"/>
      <c r="T12" s="2"/>
      <c r="U12" s="2"/>
      <c r="V12" s="2"/>
    </row>
    <row r="13" spans="1:22" ht="15" thickBot="1" x14ac:dyDescent="0.25">
      <c r="A13" s="14"/>
      <c r="B13" s="115" t="s">
        <v>6</v>
      </c>
      <c r="C13" s="116"/>
      <c r="D13" s="139"/>
      <c r="E13" s="139"/>
      <c r="F13" s="31" t="s">
        <v>7</v>
      </c>
      <c r="G13" s="122"/>
      <c r="H13" s="122"/>
      <c r="I13" s="123"/>
      <c r="J13" s="28"/>
      <c r="K13" s="28"/>
      <c r="L13" s="28"/>
      <c r="M13" s="28"/>
      <c r="P13" s="132"/>
      <c r="Q13" s="132"/>
      <c r="R13" s="132"/>
      <c r="S13" s="132"/>
      <c r="T13" s="2"/>
      <c r="U13" s="2"/>
      <c r="V13" s="2"/>
    </row>
    <row r="14" spans="1:22" ht="15.75" thickTop="1" thickBot="1" x14ac:dyDescent="0.25">
      <c r="A14" s="14"/>
      <c r="B14" s="32" t="s">
        <v>1</v>
      </c>
      <c r="C14" s="124"/>
      <c r="D14" s="125"/>
      <c r="E14" s="125"/>
      <c r="F14" s="125"/>
      <c r="G14" s="125"/>
      <c r="H14" s="125"/>
      <c r="I14" s="126"/>
      <c r="J14" s="33" t="s">
        <v>76</v>
      </c>
      <c r="K14" s="113"/>
      <c r="L14" s="114"/>
      <c r="M14" s="28"/>
      <c r="P14" s="2"/>
      <c r="Q14" s="2"/>
      <c r="R14" s="5"/>
      <c r="S14" s="5"/>
      <c r="T14" s="2"/>
      <c r="U14" s="2"/>
      <c r="V14" s="2"/>
    </row>
    <row r="15" spans="1:22" ht="15.75" thickTop="1" thickBot="1" x14ac:dyDescent="0.25">
      <c r="A15" s="14"/>
      <c r="B15" s="95" t="s">
        <v>10</v>
      </c>
      <c r="C15" s="95"/>
      <c r="D15" s="34"/>
      <c r="E15" s="95" t="s">
        <v>86</v>
      </c>
      <c r="F15" s="95"/>
      <c r="G15" s="95"/>
      <c r="H15" s="34"/>
      <c r="I15" s="28"/>
      <c r="J15" s="28"/>
      <c r="K15" s="28"/>
      <c r="L15" s="28"/>
      <c r="M15" s="28"/>
      <c r="P15" s="2"/>
      <c r="Q15" s="2"/>
      <c r="R15" s="2"/>
      <c r="S15" s="2"/>
      <c r="T15" s="2"/>
      <c r="U15" s="2"/>
      <c r="V15" s="2"/>
    </row>
    <row r="16" spans="1:22" ht="3.75" customHeight="1" thickTop="1" x14ac:dyDescent="0.2">
      <c r="A16" s="14"/>
      <c r="B16" s="28"/>
      <c r="C16" s="28"/>
      <c r="D16" s="28"/>
      <c r="E16" s="28"/>
      <c r="F16" s="24"/>
      <c r="G16" s="28"/>
      <c r="H16" s="28"/>
      <c r="I16" s="28"/>
      <c r="J16" s="28"/>
      <c r="K16" s="28"/>
      <c r="L16" s="28"/>
      <c r="M16" s="28"/>
    </row>
    <row r="17" spans="1:25" ht="16.5" thickTop="1" thickBot="1" x14ac:dyDescent="0.25">
      <c r="A17" s="14"/>
      <c r="B17" s="164" t="s">
        <v>111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</row>
    <row r="18" spans="1:25" ht="15.75" thickBot="1" x14ac:dyDescent="0.25">
      <c r="A18" s="14"/>
      <c r="B18" s="100" t="s">
        <v>34</v>
      </c>
      <c r="C18" s="101"/>
      <c r="D18" s="101"/>
      <c r="E18" s="101"/>
      <c r="F18" s="101"/>
      <c r="G18" s="101"/>
      <c r="H18" s="101"/>
      <c r="I18" s="101"/>
      <c r="J18" s="101"/>
      <c r="K18" s="102"/>
      <c r="L18" s="14"/>
      <c r="M18" s="14"/>
    </row>
    <row r="19" spans="1:25" ht="27" customHeight="1" thickTop="1" thickBot="1" x14ac:dyDescent="0.25">
      <c r="A19" s="106" t="s">
        <v>23</v>
      </c>
      <c r="B19" s="108" t="s">
        <v>24</v>
      </c>
      <c r="C19" s="108" t="s">
        <v>11</v>
      </c>
      <c r="D19" s="110" t="s">
        <v>12</v>
      </c>
      <c r="E19" s="108" t="s">
        <v>13</v>
      </c>
      <c r="F19" s="108" t="s">
        <v>14</v>
      </c>
      <c r="G19" s="120" t="s">
        <v>15</v>
      </c>
      <c r="H19" s="120" t="s">
        <v>16</v>
      </c>
      <c r="I19" s="127" t="s">
        <v>106</v>
      </c>
      <c r="J19" s="128"/>
      <c r="K19" s="118" t="s">
        <v>80</v>
      </c>
      <c r="L19" s="119"/>
      <c r="M19" s="117" t="s">
        <v>82</v>
      </c>
      <c r="R19" s="2"/>
      <c r="X19" s="4"/>
      <c r="Y19" s="4"/>
    </row>
    <row r="20" spans="1:25" ht="16.5" thickTop="1" thickBot="1" x14ac:dyDescent="0.25">
      <c r="A20" s="107"/>
      <c r="B20" s="109"/>
      <c r="C20" s="109"/>
      <c r="D20" s="111"/>
      <c r="E20" s="109"/>
      <c r="F20" s="109"/>
      <c r="G20" s="121"/>
      <c r="H20" s="121"/>
      <c r="I20" s="39" t="s">
        <v>21</v>
      </c>
      <c r="J20" s="39" t="s">
        <v>22</v>
      </c>
      <c r="K20" s="39" t="s">
        <v>21</v>
      </c>
      <c r="L20" s="40" t="s">
        <v>22</v>
      </c>
      <c r="M20" s="118"/>
      <c r="R20" s="2"/>
    </row>
    <row r="21" spans="1:25" ht="15" thickBot="1" x14ac:dyDescent="0.25">
      <c r="A21" s="36">
        <v>1</v>
      </c>
      <c r="B21" s="7"/>
      <c r="C21" s="7"/>
      <c r="D21" s="7"/>
      <c r="E21" s="37"/>
      <c r="F21" s="37"/>
      <c r="G21" s="7"/>
      <c r="H21" s="38"/>
      <c r="I21" s="79"/>
      <c r="J21" s="79"/>
      <c r="K21" s="83">
        <f>I21</f>
        <v>0</v>
      </c>
      <c r="L21" s="6">
        <f t="shared" ref="L21:L49" si="0">IF(G21&gt;15,J21,J21*(G21/15))</f>
        <v>0</v>
      </c>
      <c r="M21" s="6">
        <f t="shared" ref="M21:M49" si="1">IF(F21="جلفا",(K21+L21)*1.5,IF(F21="مجتمع سلامت",(K21+L21)*1.5,K21+L21))</f>
        <v>0</v>
      </c>
      <c r="R21" s="2"/>
    </row>
    <row r="22" spans="1:25" ht="15" thickBot="1" x14ac:dyDescent="0.25">
      <c r="A22" s="36">
        <v>2</v>
      </c>
      <c r="B22" s="7"/>
      <c r="C22" s="7"/>
      <c r="D22" s="7"/>
      <c r="E22" s="37"/>
      <c r="F22" s="37"/>
      <c r="G22" s="7"/>
      <c r="H22" s="38"/>
      <c r="I22" s="7"/>
      <c r="J22" s="7"/>
      <c r="K22" s="83">
        <f t="shared" ref="K22:K49" si="2">I22</f>
        <v>0</v>
      </c>
      <c r="L22" s="6">
        <f t="shared" si="0"/>
        <v>0</v>
      </c>
      <c r="M22" s="6">
        <f t="shared" si="1"/>
        <v>0</v>
      </c>
      <c r="R22" s="2"/>
    </row>
    <row r="23" spans="1:25" ht="15" thickBot="1" x14ac:dyDescent="0.25">
      <c r="A23" s="36">
        <v>3</v>
      </c>
      <c r="B23" s="7"/>
      <c r="C23" s="7"/>
      <c r="D23" s="7"/>
      <c r="E23" s="37"/>
      <c r="F23" s="37"/>
      <c r="G23" s="7"/>
      <c r="H23" s="38"/>
      <c r="I23" s="7"/>
      <c r="J23" s="7"/>
      <c r="K23" s="83">
        <f t="shared" si="2"/>
        <v>0</v>
      </c>
      <c r="L23" s="6">
        <f t="shared" si="0"/>
        <v>0</v>
      </c>
      <c r="M23" s="6">
        <f t="shared" si="1"/>
        <v>0</v>
      </c>
      <c r="R23" s="2"/>
    </row>
    <row r="24" spans="1:25" ht="15" thickBot="1" x14ac:dyDescent="0.25">
      <c r="A24" s="36">
        <v>4</v>
      </c>
      <c r="B24" s="7"/>
      <c r="C24" s="7"/>
      <c r="D24" s="7"/>
      <c r="E24" s="37"/>
      <c r="F24" s="37"/>
      <c r="G24" s="7"/>
      <c r="H24" s="38"/>
      <c r="I24" s="7"/>
      <c r="J24" s="7"/>
      <c r="K24" s="83">
        <f t="shared" si="2"/>
        <v>0</v>
      </c>
      <c r="L24" s="6">
        <f t="shared" si="0"/>
        <v>0</v>
      </c>
      <c r="M24" s="6">
        <f t="shared" si="1"/>
        <v>0</v>
      </c>
      <c r="R24" s="2"/>
    </row>
    <row r="25" spans="1:25" ht="15" thickBot="1" x14ac:dyDescent="0.25">
      <c r="A25" s="36">
        <v>5</v>
      </c>
      <c r="B25" s="7"/>
      <c r="C25" s="7"/>
      <c r="D25" s="7"/>
      <c r="E25" s="37"/>
      <c r="F25" s="37"/>
      <c r="G25" s="7"/>
      <c r="H25" s="38"/>
      <c r="I25" s="7"/>
      <c r="J25" s="7"/>
      <c r="K25" s="83">
        <f t="shared" si="2"/>
        <v>0</v>
      </c>
      <c r="L25" s="6">
        <f t="shared" si="0"/>
        <v>0</v>
      </c>
      <c r="M25" s="6">
        <f t="shared" si="1"/>
        <v>0</v>
      </c>
      <c r="R25" s="2"/>
    </row>
    <row r="26" spans="1:25" ht="15" thickBot="1" x14ac:dyDescent="0.25">
      <c r="A26" s="36">
        <v>6</v>
      </c>
      <c r="B26" s="7"/>
      <c r="C26" s="7"/>
      <c r="D26" s="7"/>
      <c r="E26" s="37"/>
      <c r="F26" s="37"/>
      <c r="G26" s="7"/>
      <c r="H26" s="38"/>
      <c r="I26" s="7"/>
      <c r="J26" s="7"/>
      <c r="K26" s="83">
        <f t="shared" si="2"/>
        <v>0</v>
      </c>
      <c r="L26" s="6">
        <f t="shared" si="0"/>
        <v>0</v>
      </c>
      <c r="M26" s="6">
        <f t="shared" si="1"/>
        <v>0</v>
      </c>
      <c r="R26" s="2"/>
    </row>
    <row r="27" spans="1:25" ht="15" thickBot="1" x14ac:dyDescent="0.25">
      <c r="A27" s="36">
        <v>7</v>
      </c>
      <c r="B27" s="7"/>
      <c r="C27" s="7"/>
      <c r="D27" s="7"/>
      <c r="E27" s="37"/>
      <c r="F27" s="37"/>
      <c r="G27" s="7"/>
      <c r="H27" s="38"/>
      <c r="I27" s="7"/>
      <c r="J27" s="7"/>
      <c r="K27" s="83">
        <f t="shared" si="2"/>
        <v>0</v>
      </c>
      <c r="L27" s="6">
        <f t="shared" si="0"/>
        <v>0</v>
      </c>
      <c r="M27" s="6">
        <f t="shared" si="1"/>
        <v>0</v>
      </c>
      <c r="R27" s="2"/>
    </row>
    <row r="28" spans="1:25" ht="15" thickBot="1" x14ac:dyDescent="0.25">
      <c r="A28" s="36">
        <v>8</v>
      </c>
      <c r="B28" s="7"/>
      <c r="C28" s="7"/>
      <c r="D28" s="7"/>
      <c r="E28" s="37"/>
      <c r="F28" s="37"/>
      <c r="G28" s="7"/>
      <c r="H28" s="38"/>
      <c r="I28" s="7"/>
      <c r="J28" s="7"/>
      <c r="K28" s="83">
        <f t="shared" si="2"/>
        <v>0</v>
      </c>
      <c r="L28" s="6">
        <f t="shared" si="0"/>
        <v>0</v>
      </c>
      <c r="M28" s="6">
        <f t="shared" si="1"/>
        <v>0</v>
      </c>
      <c r="R28" s="2"/>
    </row>
    <row r="29" spans="1:25" ht="15" thickBot="1" x14ac:dyDescent="0.25">
      <c r="A29" s="36">
        <v>9</v>
      </c>
      <c r="B29" s="7"/>
      <c r="C29" s="7"/>
      <c r="D29" s="7"/>
      <c r="E29" s="37"/>
      <c r="F29" s="37"/>
      <c r="G29" s="7"/>
      <c r="H29" s="38"/>
      <c r="I29" s="7"/>
      <c r="J29" s="7"/>
      <c r="K29" s="83">
        <f t="shared" si="2"/>
        <v>0</v>
      </c>
      <c r="L29" s="6">
        <f t="shared" si="0"/>
        <v>0</v>
      </c>
      <c r="M29" s="6">
        <f t="shared" si="1"/>
        <v>0</v>
      </c>
      <c r="R29" s="2"/>
    </row>
    <row r="30" spans="1:25" ht="15" thickBot="1" x14ac:dyDescent="0.25">
      <c r="A30" s="36">
        <v>10</v>
      </c>
      <c r="B30" s="7"/>
      <c r="C30" s="7"/>
      <c r="D30" s="7"/>
      <c r="E30" s="37"/>
      <c r="F30" s="37"/>
      <c r="G30" s="7"/>
      <c r="H30" s="38"/>
      <c r="I30" s="7"/>
      <c r="J30" s="7"/>
      <c r="K30" s="83">
        <f t="shared" si="2"/>
        <v>0</v>
      </c>
      <c r="L30" s="6">
        <f t="shared" si="0"/>
        <v>0</v>
      </c>
      <c r="M30" s="6">
        <f t="shared" si="1"/>
        <v>0</v>
      </c>
      <c r="R30" s="2"/>
    </row>
    <row r="31" spans="1:25" ht="15" thickBot="1" x14ac:dyDescent="0.25">
      <c r="A31" s="36">
        <v>11</v>
      </c>
      <c r="B31" s="7"/>
      <c r="C31" s="7"/>
      <c r="D31" s="7"/>
      <c r="E31" s="37"/>
      <c r="F31" s="37"/>
      <c r="G31" s="7"/>
      <c r="H31" s="38"/>
      <c r="I31" s="7"/>
      <c r="J31" s="7"/>
      <c r="K31" s="83">
        <f t="shared" si="2"/>
        <v>0</v>
      </c>
      <c r="L31" s="6">
        <f t="shared" si="0"/>
        <v>0</v>
      </c>
      <c r="M31" s="6">
        <f t="shared" si="1"/>
        <v>0</v>
      </c>
      <c r="R31" s="2"/>
    </row>
    <row r="32" spans="1:25" ht="15" thickBot="1" x14ac:dyDescent="0.25">
      <c r="A32" s="36">
        <v>12</v>
      </c>
      <c r="B32" s="7"/>
      <c r="C32" s="7"/>
      <c r="D32" s="7"/>
      <c r="E32" s="37"/>
      <c r="F32" s="37"/>
      <c r="G32" s="7"/>
      <c r="H32" s="38"/>
      <c r="I32" s="7"/>
      <c r="J32" s="7"/>
      <c r="K32" s="83">
        <f t="shared" si="2"/>
        <v>0</v>
      </c>
      <c r="L32" s="6">
        <f t="shared" si="0"/>
        <v>0</v>
      </c>
      <c r="M32" s="6">
        <f t="shared" si="1"/>
        <v>0</v>
      </c>
      <c r="R32" s="2"/>
    </row>
    <row r="33" spans="1:23" ht="15" thickBot="1" x14ac:dyDescent="0.25">
      <c r="A33" s="36">
        <v>13</v>
      </c>
      <c r="B33" s="7"/>
      <c r="C33" s="7"/>
      <c r="D33" s="7"/>
      <c r="E33" s="37"/>
      <c r="F33" s="37"/>
      <c r="G33" s="7"/>
      <c r="H33" s="38"/>
      <c r="I33" s="7"/>
      <c r="J33" s="7"/>
      <c r="K33" s="83">
        <f t="shared" si="2"/>
        <v>0</v>
      </c>
      <c r="L33" s="6">
        <f t="shared" si="0"/>
        <v>0</v>
      </c>
      <c r="M33" s="6">
        <f t="shared" si="1"/>
        <v>0</v>
      </c>
      <c r="R33" s="2"/>
    </row>
    <row r="34" spans="1:23" ht="15" thickBot="1" x14ac:dyDescent="0.25">
      <c r="A34" s="36">
        <v>14</v>
      </c>
      <c r="B34" s="7"/>
      <c r="C34" s="7"/>
      <c r="D34" s="7"/>
      <c r="E34" s="37"/>
      <c r="F34" s="37"/>
      <c r="G34" s="7"/>
      <c r="H34" s="38"/>
      <c r="I34" s="7"/>
      <c r="J34" s="7"/>
      <c r="K34" s="83">
        <f t="shared" si="2"/>
        <v>0</v>
      </c>
      <c r="L34" s="6">
        <f t="shared" si="0"/>
        <v>0</v>
      </c>
      <c r="M34" s="6">
        <f t="shared" si="1"/>
        <v>0</v>
      </c>
      <c r="R34" s="2"/>
    </row>
    <row r="35" spans="1:23" ht="15" thickBot="1" x14ac:dyDescent="0.25">
      <c r="A35" s="36">
        <v>15</v>
      </c>
      <c r="B35" s="7"/>
      <c r="C35" s="7"/>
      <c r="D35" s="7"/>
      <c r="E35" s="37"/>
      <c r="F35" s="37"/>
      <c r="G35" s="7"/>
      <c r="H35" s="38"/>
      <c r="I35" s="7"/>
      <c r="J35" s="7"/>
      <c r="K35" s="83">
        <f t="shared" si="2"/>
        <v>0</v>
      </c>
      <c r="L35" s="6">
        <f t="shared" si="0"/>
        <v>0</v>
      </c>
      <c r="M35" s="6">
        <f t="shared" si="1"/>
        <v>0</v>
      </c>
      <c r="R35" s="2"/>
    </row>
    <row r="36" spans="1:23" ht="15" thickBot="1" x14ac:dyDescent="0.25">
      <c r="A36" s="36">
        <v>16</v>
      </c>
      <c r="B36" s="7"/>
      <c r="C36" s="7"/>
      <c r="D36" s="7"/>
      <c r="E36" s="37"/>
      <c r="F36" s="37"/>
      <c r="G36" s="7"/>
      <c r="H36" s="38"/>
      <c r="I36" s="7"/>
      <c r="J36" s="7"/>
      <c r="K36" s="83">
        <f t="shared" si="2"/>
        <v>0</v>
      </c>
      <c r="L36" s="6">
        <f t="shared" si="0"/>
        <v>0</v>
      </c>
      <c r="M36" s="6">
        <f t="shared" si="1"/>
        <v>0</v>
      </c>
      <c r="R36" s="2"/>
    </row>
    <row r="37" spans="1:23" ht="15" thickBot="1" x14ac:dyDescent="0.25">
      <c r="A37" s="36">
        <v>17</v>
      </c>
      <c r="B37" s="7"/>
      <c r="C37" s="7"/>
      <c r="D37" s="7"/>
      <c r="E37" s="37"/>
      <c r="F37" s="37"/>
      <c r="G37" s="7"/>
      <c r="H37" s="38"/>
      <c r="I37" s="7"/>
      <c r="J37" s="7"/>
      <c r="K37" s="83">
        <f t="shared" si="2"/>
        <v>0</v>
      </c>
      <c r="L37" s="6">
        <f t="shared" si="0"/>
        <v>0</v>
      </c>
      <c r="M37" s="6">
        <f t="shared" si="1"/>
        <v>0</v>
      </c>
      <c r="R37" s="2"/>
    </row>
    <row r="38" spans="1:23" ht="15" thickBot="1" x14ac:dyDescent="0.25">
      <c r="A38" s="36">
        <v>18</v>
      </c>
      <c r="B38" s="7"/>
      <c r="C38" s="7"/>
      <c r="D38" s="7"/>
      <c r="E38" s="37"/>
      <c r="F38" s="37"/>
      <c r="G38" s="7"/>
      <c r="H38" s="38"/>
      <c r="I38" s="7"/>
      <c r="J38" s="7"/>
      <c r="K38" s="83">
        <f t="shared" si="2"/>
        <v>0</v>
      </c>
      <c r="L38" s="6">
        <f t="shared" si="0"/>
        <v>0</v>
      </c>
      <c r="M38" s="6">
        <f t="shared" si="1"/>
        <v>0</v>
      </c>
      <c r="R38" s="2"/>
    </row>
    <row r="39" spans="1:23" ht="15" thickBot="1" x14ac:dyDescent="0.25">
      <c r="A39" s="36">
        <v>19</v>
      </c>
      <c r="B39" s="7"/>
      <c r="C39" s="7"/>
      <c r="D39" s="7"/>
      <c r="E39" s="37"/>
      <c r="F39" s="37"/>
      <c r="G39" s="7"/>
      <c r="H39" s="38"/>
      <c r="I39" s="7"/>
      <c r="J39" s="7"/>
      <c r="K39" s="83">
        <f t="shared" si="2"/>
        <v>0</v>
      </c>
      <c r="L39" s="6">
        <f t="shared" si="0"/>
        <v>0</v>
      </c>
      <c r="M39" s="6">
        <f t="shared" si="1"/>
        <v>0</v>
      </c>
      <c r="R39" s="2"/>
      <c r="S39" s="3"/>
      <c r="T39" s="1"/>
      <c r="U39" s="1"/>
      <c r="V39" s="1"/>
      <c r="W39" s="1"/>
    </row>
    <row r="40" spans="1:23" ht="15" thickBot="1" x14ac:dyDescent="0.25">
      <c r="A40" s="82">
        <v>20</v>
      </c>
      <c r="B40" s="80"/>
      <c r="C40" s="80"/>
      <c r="D40" s="80"/>
      <c r="E40" s="37"/>
      <c r="F40" s="37"/>
      <c r="G40" s="7"/>
      <c r="H40" s="81"/>
      <c r="I40" s="80"/>
      <c r="J40" s="80"/>
      <c r="K40" s="83">
        <f t="shared" si="2"/>
        <v>0</v>
      </c>
      <c r="L40" s="6">
        <f t="shared" si="0"/>
        <v>0</v>
      </c>
      <c r="M40" s="6">
        <f t="shared" si="1"/>
        <v>0</v>
      </c>
      <c r="R40" s="2"/>
      <c r="S40" s="3"/>
      <c r="T40" s="1"/>
      <c r="U40" s="1"/>
      <c r="V40" s="1"/>
      <c r="W40" s="1"/>
    </row>
    <row r="41" spans="1:23" ht="15" thickBot="1" x14ac:dyDescent="0.25">
      <c r="A41" s="82">
        <v>21</v>
      </c>
      <c r="B41" s="80"/>
      <c r="C41" s="80"/>
      <c r="D41" s="80"/>
      <c r="E41" s="37"/>
      <c r="F41" s="37"/>
      <c r="G41" s="7"/>
      <c r="H41" s="81"/>
      <c r="I41" s="80"/>
      <c r="J41" s="80"/>
      <c r="K41" s="83">
        <f t="shared" si="2"/>
        <v>0</v>
      </c>
      <c r="L41" s="6">
        <f t="shared" si="0"/>
        <v>0</v>
      </c>
      <c r="M41" s="6">
        <f t="shared" si="1"/>
        <v>0</v>
      </c>
      <c r="R41" s="2"/>
      <c r="S41" s="3"/>
      <c r="T41" s="1"/>
      <c r="U41" s="1"/>
      <c r="V41" s="1"/>
      <c r="W41" s="1"/>
    </row>
    <row r="42" spans="1:23" ht="15" thickBot="1" x14ac:dyDescent="0.25">
      <c r="A42" s="82">
        <v>22</v>
      </c>
      <c r="B42" s="80"/>
      <c r="C42" s="80"/>
      <c r="D42" s="80"/>
      <c r="E42" s="37"/>
      <c r="F42" s="37"/>
      <c r="G42" s="7"/>
      <c r="H42" s="81"/>
      <c r="I42" s="80"/>
      <c r="J42" s="80"/>
      <c r="K42" s="83">
        <f t="shared" si="2"/>
        <v>0</v>
      </c>
      <c r="L42" s="6">
        <f t="shared" si="0"/>
        <v>0</v>
      </c>
      <c r="M42" s="6">
        <f t="shared" si="1"/>
        <v>0</v>
      </c>
      <c r="R42" s="2"/>
      <c r="S42" s="3"/>
      <c r="T42" s="1"/>
      <c r="U42" s="1"/>
      <c r="V42" s="1"/>
      <c r="W42" s="1"/>
    </row>
    <row r="43" spans="1:23" ht="15" thickBot="1" x14ac:dyDescent="0.25">
      <c r="A43" s="82">
        <v>23</v>
      </c>
      <c r="B43" s="80"/>
      <c r="C43" s="80"/>
      <c r="D43" s="80"/>
      <c r="E43" s="37"/>
      <c r="F43" s="37"/>
      <c r="G43" s="7"/>
      <c r="H43" s="81"/>
      <c r="I43" s="80"/>
      <c r="J43" s="80"/>
      <c r="K43" s="83">
        <f t="shared" si="2"/>
        <v>0</v>
      </c>
      <c r="L43" s="6">
        <f t="shared" si="0"/>
        <v>0</v>
      </c>
      <c r="M43" s="6">
        <f t="shared" si="1"/>
        <v>0</v>
      </c>
      <c r="R43" s="2"/>
      <c r="S43" s="3"/>
      <c r="T43" s="1"/>
      <c r="U43" s="1"/>
      <c r="V43" s="1"/>
      <c r="W43" s="1"/>
    </row>
    <row r="44" spans="1:23" ht="15" thickBot="1" x14ac:dyDescent="0.25">
      <c r="A44" s="82">
        <v>24</v>
      </c>
      <c r="B44" s="80"/>
      <c r="C44" s="80"/>
      <c r="D44" s="80"/>
      <c r="E44" s="37"/>
      <c r="F44" s="37"/>
      <c r="G44" s="7"/>
      <c r="H44" s="81"/>
      <c r="I44" s="80"/>
      <c r="J44" s="80"/>
      <c r="K44" s="83">
        <f t="shared" si="2"/>
        <v>0</v>
      </c>
      <c r="L44" s="6">
        <f t="shared" si="0"/>
        <v>0</v>
      </c>
      <c r="M44" s="6">
        <f t="shared" si="1"/>
        <v>0</v>
      </c>
      <c r="R44" s="2"/>
      <c r="S44" s="3"/>
      <c r="T44" s="1"/>
      <c r="U44" s="1"/>
      <c r="V44" s="1"/>
      <c r="W44" s="1"/>
    </row>
    <row r="45" spans="1:23" ht="15" thickBot="1" x14ac:dyDescent="0.25">
      <c r="A45" s="82">
        <v>25</v>
      </c>
      <c r="B45" s="80"/>
      <c r="C45" s="80"/>
      <c r="D45" s="80"/>
      <c r="E45" s="37"/>
      <c r="F45" s="37"/>
      <c r="G45" s="7"/>
      <c r="H45" s="81"/>
      <c r="I45" s="80"/>
      <c r="J45" s="80"/>
      <c r="K45" s="83">
        <f t="shared" si="2"/>
        <v>0</v>
      </c>
      <c r="L45" s="6">
        <f t="shared" si="0"/>
        <v>0</v>
      </c>
      <c r="M45" s="6">
        <f t="shared" si="1"/>
        <v>0</v>
      </c>
      <c r="R45" s="2"/>
      <c r="S45" s="3"/>
      <c r="T45" s="1"/>
      <c r="U45" s="1"/>
      <c r="V45" s="1"/>
      <c r="W45" s="1"/>
    </row>
    <row r="46" spans="1:23" ht="15" thickBot="1" x14ac:dyDescent="0.25">
      <c r="A46" s="82">
        <v>26</v>
      </c>
      <c r="B46" s="80"/>
      <c r="C46" s="80"/>
      <c r="D46" s="80"/>
      <c r="E46" s="37"/>
      <c r="F46" s="37"/>
      <c r="G46" s="7"/>
      <c r="H46" s="81"/>
      <c r="I46" s="80"/>
      <c r="J46" s="80"/>
      <c r="K46" s="83">
        <f t="shared" si="2"/>
        <v>0</v>
      </c>
      <c r="L46" s="6">
        <f t="shared" si="0"/>
        <v>0</v>
      </c>
      <c r="M46" s="6">
        <f t="shared" si="1"/>
        <v>0</v>
      </c>
      <c r="R46" s="2"/>
      <c r="S46" s="3"/>
      <c r="T46" s="1"/>
      <c r="U46" s="1"/>
      <c r="V46" s="1"/>
      <c r="W46" s="1"/>
    </row>
    <row r="47" spans="1:23" ht="15" thickBot="1" x14ac:dyDescent="0.25">
      <c r="A47" s="82">
        <v>27</v>
      </c>
      <c r="B47" s="80"/>
      <c r="C47" s="80"/>
      <c r="D47" s="80"/>
      <c r="E47" s="37"/>
      <c r="F47" s="37"/>
      <c r="G47" s="7"/>
      <c r="H47" s="81"/>
      <c r="I47" s="80"/>
      <c r="J47" s="80"/>
      <c r="K47" s="83">
        <f t="shared" si="2"/>
        <v>0</v>
      </c>
      <c r="L47" s="6">
        <f t="shared" si="0"/>
        <v>0</v>
      </c>
      <c r="M47" s="6">
        <f t="shared" si="1"/>
        <v>0</v>
      </c>
      <c r="R47" s="2"/>
      <c r="S47" s="3"/>
      <c r="T47" s="1"/>
      <c r="U47" s="1"/>
      <c r="V47" s="1"/>
      <c r="W47" s="1"/>
    </row>
    <row r="48" spans="1:23" ht="15" thickBot="1" x14ac:dyDescent="0.25">
      <c r="A48" s="82">
        <v>28</v>
      </c>
      <c r="B48" s="80"/>
      <c r="C48" s="80"/>
      <c r="D48" s="80"/>
      <c r="E48" s="37"/>
      <c r="F48" s="37"/>
      <c r="G48" s="7"/>
      <c r="H48" s="81"/>
      <c r="I48" s="80"/>
      <c r="J48" s="80"/>
      <c r="K48" s="83">
        <f t="shared" si="2"/>
        <v>0</v>
      </c>
      <c r="L48" s="6">
        <f t="shared" si="0"/>
        <v>0</v>
      </c>
      <c r="M48" s="6">
        <f t="shared" si="1"/>
        <v>0</v>
      </c>
      <c r="R48" s="2"/>
      <c r="S48" s="3"/>
      <c r="T48" s="1"/>
      <c r="U48" s="1"/>
      <c r="V48" s="1"/>
      <c r="W48" s="1"/>
    </row>
    <row r="49" spans="1:19" ht="15" thickBot="1" x14ac:dyDescent="0.25">
      <c r="A49" s="82">
        <v>29</v>
      </c>
      <c r="B49" s="80"/>
      <c r="C49" s="80"/>
      <c r="D49" s="80"/>
      <c r="E49" s="50"/>
      <c r="F49" s="50"/>
      <c r="G49" s="80"/>
      <c r="H49" s="81"/>
      <c r="I49" s="8"/>
      <c r="J49" s="8"/>
      <c r="K49" s="83">
        <f t="shared" si="2"/>
        <v>0</v>
      </c>
      <c r="L49" s="6">
        <f t="shared" si="0"/>
        <v>0</v>
      </c>
      <c r="M49" s="6">
        <f t="shared" si="1"/>
        <v>0</v>
      </c>
      <c r="R49" s="2"/>
      <c r="S49" s="2"/>
    </row>
    <row r="50" spans="1:19" ht="16.5" thickTop="1" thickBot="1" x14ac:dyDescent="0.25">
      <c r="A50" s="103" t="s">
        <v>100</v>
      </c>
      <c r="B50" s="104"/>
      <c r="C50" s="104"/>
      <c r="D50" s="104"/>
      <c r="E50" s="104"/>
      <c r="F50" s="104"/>
      <c r="G50" s="104"/>
      <c r="H50" s="105"/>
      <c r="I50" s="49">
        <f>SUM(I21:I49)</f>
        <v>0</v>
      </c>
      <c r="J50" s="46">
        <f>SUM(J21:J49)</f>
        <v>0</v>
      </c>
      <c r="K50" s="46">
        <f>SUM(K21:K49)</f>
        <v>0</v>
      </c>
      <c r="L50" s="47">
        <f>SUM(L21:L49)</f>
        <v>0</v>
      </c>
      <c r="M50" s="48">
        <f>SUM(M21:M49)</f>
        <v>0</v>
      </c>
      <c r="N50" s="14"/>
      <c r="O50" s="14"/>
      <c r="P50" s="14"/>
      <c r="Q50" s="14"/>
      <c r="R50" s="2"/>
      <c r="S50" s="2"/>
    </row>
    <row r="51" spans="1:19" ht="15" thickBot="1" x14ac:dyDescent="0.25">
      <c r="A51" s="14"/>
      <c r="B51" s="16"/>
      <c r="C51" s="16"/>
      <c r="D51" s="16"/>
      <c r="E51" s="16"/>
      <c r="F51" s="16"/>
      <c r="G51" s="16"/>
      <c r="H51" s="16"/>
      <c r="I51" s="24"/>
      <c r="J51" s="24"/>
      <c r="K51" s="24"/>
      <c r="L51" s="25"/>
      <c r="M51" s="21"/>
      <c r="N51" s="14"/>
      <c r="O51" s="14"/>
      <c r="P51" s="14"/>
      <c r="Q51" s="14"/>
      <c r="R51" s="2"/>
      <c r="S51" s="2"/>
    </row>
    <row r="52" spans="1:19" ht="15.75" thickBot="1" x14ac:dyDescent="0.25">
      <c r="A52" s="100" t="s">
        <v>71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2"/>
      <c r="O52" s="2"/>
    </row>
    <row r="53" spans="1:19" s="1" customFormat="1" ht="75.75" thickBot="1" x14ac:dyDescent="0.25">
      <c r="A53" s="70" t="s">
        <v>23</v>
      </c>
      <c r="B53" s="71" t="s">
        <v>24</v>
      </c>
      <c r="C53" s="72" t="s">
        <v>11</v>
      </c>
      <c r="D53" s="72" t="s">
        <v>12</v>
      </c>
      <c r="E53" s="72" t="s">
        <v>17</v>
      </c>
      <c r="F53" s="72" t="s">
        <v>18</v>
      </c>
      <c r="G53" s="72" t="s">
        <v>19</v>
      </c>
      <c r="H53" s="72" t="s">
        <v>15</v>
      </c>
      <c r="I53" s="72" t="s">
        <v>20</v>
      </c>
      <c r="J53" s="74" t="s">
        <v>68</v>
      </c>
      <c r="K53" s="75" t="s">
        <v>69</v>
      </c>
      <c r="L53" s="76" t="s">
        <v>70</v>
      </c>
      <c r="M53" s="77" t="s">
        <v>81</v>
      </c>
      <c r="N53" s="3"/>
      <c r="O53" s="2"/>
      <c r="P53"/>
      <c r="Q53"/>
      <c r="R53"/>
      <c r="S53"/>
    </row>
    <row r="54" spans="1:19" ht="15.75" thickTop="1" thickBot="1" x14ac:dyDescent="0.25">
      <c r="A54" s="85">
        <v>1</v>
      </c>
      <c r="B54" s="35"/>
      <c r="C54" s="7"/>
      <c r="D54" s="7"/>
      <c r="E54" s="7"/>
      <c r="F54" s="7"/>
      <c r="G54" s="7"/>
      <c r="H54" s="7"/>
      <c r="I54" s="7"/>
      <c r="J54" s="7"/>
      <c r="K54" s="10">
        <f t="shared" ref="K54:K61" si="3">IF(K9="مربی کارآموزی",(J54*I54)/2,(J54*I54)/3)</f>
        <v>0</v>
      </c>
      <c r="L54" s="11">
        <f>K54/17</f>
        <v>0</v>
      </c>
      <c r="M54" s="17">
        <f t="shared" ref="M54:M63" si="4">IF(H54&gt;=8,L54,L54*(H54/8))</f>
        <v>0</v>
      </c>
      <c r="N54" s="2"/>
      <c r="O54" s="2"/>
    </row>
    <row r="55" spans="1:19" ht="15.75" thickTop="1" thickBot="1" x14ac:dyDescent="0.25">
      <c r="A55" s="85">
        <v>2</v>
      </c>
      <c r="B55" s="35"/>
      <c r="C55" s="7"/>
      <c r="D55" s="7"/>
      <c r="E55" s="7"/>
      <c r="F55" s="7"/>
      <c r="G55" s="7"/>
      <c r="H55" s="7"/>
      <c r="I55" s="7"/>
      <c r="J55" s="7"/>
      <c r="K55" s="10">
        <f t="shared" si="3"/>
        <v>0</v>
      </c>
      <c r="L55" s="9">
        <f t="shared" ref="L55:L63" si="5">K55/17</f>
        <v>0</v>
      </c>
      <c r="M55" s="17">
        <f t="shared" si="4"/>
        <v>0</v>
      </c>
      <c r="N55" s="2"/>
      <c r="O55" s="2"/>
    </row>
    <row r="56" spans="1:19" ht="15.75" thickTop="1" thickBot="1" x14ac:dyDescent="0.25">
      <c r="A56" s="85">
        <v>3</v>
      </c>
      <c r="B56" s="35"/>
      <c r="C56" s="7"/>
      <c r="D56" s="7"/>
      <c r="E56" s="7"/>
      <c r="F56" s="7"/>
      <c r="G56" s="7"/>
      <c r="H56" s="7"/>
      <c r="I56" s="7"/>
      <c r="J56" s="7"/>
      <c r="K56" s="10">
        <f t="shared" si="3"/>
        <v>0</v>
      </c>
      <c r="L56" s="9">
        <f t="shared" si="5"/>
        <v>0</v>
      </c>
      <c r="M56" s="17">
        <f t="shared" si="4"/>
        <v>0</v>
      </c>
      <c r="N56" s="2"/>
      <c r="O56" s="2"/>
    </row>
    <row r="57" spans="1:19" ht="15.75" thickTop="1" thickBot="1" x14ac:dyDescent="0.25">
      <c r="A57" s="85">
        <v>4</v>
      </c>
      <c r="B57" s="35"/>
      <c r="C57" s="7"/>
      <c r="D57" s="7"/>
      <c r="E57" s="7"/>
      <c r="F57" s="7"/>
      <c r="G57" s="7"/>
      <c r="H57" s="7"/>
      <c r="I57" s="7"/>
      <c r="J57" s="7"/>
      <c r="K57" s="10">
        <f t="shared" si="3"/>
        <v>0</v>
      </c>
      <c r="L57" s="9">
        <f t="shared" si="5"/>
        <v>0</v>
      </c>
      <c r="M57" s="17">
        <f t="shared" si="4"/>
        <v>0</v>
      </c>
      <c r="N57" s="2"/>
      <c r="O57" s="2"/>
    </row>
    <row r="58" spans="1:19" ht="15.75" thickTop="1" thickBot="1" x14ac:dyDescent="0.25">
      <c r="A58" s="85">
        <v>5</v>
      </c>
      <c r="B58" s="35"/>
      <c r="C58" s="7"/>
      <c r="D58" s="7"/>
      <c r="E58" s="7"/>
      <c r="F58" s="7"/>
      <c r="G58" s="7"/>
      <c r="H58" s="7"/>
      <c r="I58" s="7"/>
      <c r="J58" s="7"/>
      <c r="K58" s="10">
        <f t="shared" si="3"/>
        <v>0</v>
      </c>
      <c r="L58" s="9">
        <f t="shared" si="5"/>
        <v>0</v>
      </c>
      <c r="M58" s="17">
        <f t="shared" si="4"/>
        <v>0</v>
      </c>
      <c r="N58" s="2"/>
      <c r="O58" s="2"/>
    </row>
    <row r="59" spans="1:19" ht="15.75" thickTop="1" thickBot="1" x14ac:dyDescent="0.25">
      <c r="A59" s="85">
        <v>6</v>
      </c>
      <c r="B59" s="35"/>
      <c r="C59" s="7"/>
      <c r="D59" s="7"/>
      <c r="E59" s="7"/>
      <c r="F59" s="7"/>
      <c r="G59" s="7"/>
      <c r="H59" s="7"/>
      <c r="I59" s="7"/>
      <c r="J59" s="7"/>
      <c r="K59" s="10">
        <f t="shared" si="3"/>
        <v>0</v>
      </c>
      <c r="L59" s="9">
        <f t="shared" si="5"/>
        <v>0</v>
      </c>
      <c r="M59" s="17">
        <f t="shared" si="4"/>
        <v>0</v>
      </c>
      <c r="N59" s="2"/>
      <c r="O59" s="2"/>
    </row>
    <row r="60" spans="1:19" ht="15.75" thickTop="1" thickBot="1" x14ac:dyDescent="0.25">
      <c r="A60" s="85">
        <v>7</v>
      </c>
      <c r="B60" s="35"/>
      <c r="C60" s="7"/>
      <c r="D60" s="7"/>
      <c r="E60" s="7"/>
      <c r="F60" s="7"/>
      <c r="G60" s="7"/>
      <c r="H60" s="7"/>
      <c r="I60" s="7"/>
      <c r="J60" s="7"/>
      <c r="K60" s="10">
        <f t="shared" si="3"/>
        <v>0</v>
      </c>
      <c r="L60" s="9">
        <f t="shared" si="5"/>
        <v>0</v>
      </c>
      <c r="M60" s="17">
        <f t="shared" si="4"/>
        <v>0</v>
      </c>
      <c r="N60" s="2"/>
    </row>
    <row r="61" spans="1:19" ht="15.75" thickTop="1" thickBot="1" x14ac:dyDescent="0.25">
      <c r="A61" s="85">
        <v>8</v>
      </c>
      <c r="B61" s="35"/>
      <c r="C61" s="7"/>
      <c r="D61" s="7"/>
      <c r="E61" s="7"/>
      <c r="F61" s="7"/>
      <c r="G61" s="7"/>
      <c r="H61" s="7"/>
      <c r="I61" s="7"/>
      <c r="J61" s="7"/>
      <c r="K61" s="10">
        <f t="shared" si="3"/>
        <v>0</v>
      </c>
      <c r="L61" s="9">
        <f t="shared" si="5"/>
        <v>0</v>
      </c>
      <c r="M61" s="17">
        <f t="shared" si="4"/>
        <v>0</v>
      </c>
      <c r="N61" s="2"/>
    </row>
    <row r="62" spans="1:19" ht="15.75" thickTop="1" thickBot="1" x14ac:dyDescent="0.25">
      <c r="A62" s="85">
        <v>9</v>
      </c>
      <c r="B62" s="35"/>
      <c r="C62" s="7"/>
      <c r="D62" s="7"/>
      <c r="E62" s="7"/>
      <c r="F62" s="7"/>
      <c r="G62" s="7"/>
      <c r="H62" s="7"/>
      <c r="I62" s="7"/>
      <c r="J62" s="7"/>
      <c r="K62" s="10">
        <f t="shared" ref="K62:K63" si="6">IF(K18="مربی کارآموزی",(J62*I62)/2,(J62*I62)/3)</f>
        <v>0</v>
      </c>
      <c r="L62" s="9">
        <f t="shared" si="5"/>
        <v>0</v>
      </c>
      <c r="M62" s="17">
        <f t="shared" si="4"/>
        <v>0</v>
      </c>
      <c r="N62" s="2"/>
    </row>
    <row r="63" spans="1:19" ht="15.75" thickTop="1" thickBot="1" x14ac:dyDescent="0.25">
      <c r="A63" s="85">
        <v>10</v>
      </c>
      <c r="B63" s="35"/>
      <c r="C63" s="7"/>
      <c r="D63" s="7"/>
      <c r="E63" s="7"/>
      <c r="F63" s="7"/>
      <c r="G63" s="7"/>
      <c r="H63" s="7"/>
      <c r="I63" s="7"/>
      <c r="J63" s="7"/>
      <c r="K63" s="10">
        <f t="shared" si="6"/>
        <v>0</v>
      </c>
      <c r="L63" s="9">
        <f t="shared" si="5"/>
        <v>0</v>
      </c>
      <c r="M63" s="17">
        <f t="shared" si="4"/>
        <v>0</v>
      </c>
      <c r="N63" s="2"/>
    </row>
    <row r="64" spans="1:19" ht="19.5" thickTop="1" thickBot="1" x14ac:dyDescent="0.25">
      <c r="A64" s="97" t="s">
        <v>100</v>
      </c>
      <c r="B64" s="98"/>
      <c r="C64" s="98"/>
      <c r="D64" s="98"/>
      <c r="E64" s="98"/>
      <c r="F64" s="98"/>
      <c r="G64" s="98"/>
      <c r="H64" s="98"/>
      <c r="I64" s="98"/>
      <c r="J64" s="99"/>
      <c r="K64" s="73">
        <f>SUM(K54:K63)</f>
        <v>0</v>
      </c>
      <c r="L64" s="48">
        <f>SUM(L54:L63)</f>
        <v>0</v>
      </c>
      <c r="M64" s="48">
        <f>SUM(M54:M63)</f>
        <v>0</v>
      </c>
      <c r="N64" s="2"/>
    </row>
    <row r="65" spans="1:14" ht="15.75" thickTop="1" thickBot="1" x14ac:dyDescent="0.25">
      <c r="A65" s="14"/>
      <c r="B65" s="14"/>
      <c r="C65" s="14"/>
      <c r="D65" s="14"/>
      <c r="E65" s="14"/>
      <c r="F65" s="14"/>
      <c r="G65" s="14"/>
      <c r="H65" s="18"/>
      <c r="I65" s="24"/>
      <c r="J65" s="24"/>
      <c r="K65" s="25"/>
      <c r="L65" s="25"/>
      <c r="M65" s="25"/>
      <c r="N65" s="2"/>
    </row>
    <row r="66" spans="1:14" ht="15.75" thickTop="1" thickBot="1" x14ac:dyDescent="0.25">
      <c r="A66" s="14"/>
      <c r="B66" s="14"/>
      <c r="C66" s="170" t="s">
        <v>72</v>
      </c>
      <c r="D66" s="171"/>
      <c r="E66" s="14"/>
      <c r="F66" s="19"/>
      <c r="G66" s="14"/>
      <c r="H66" s="14"/>
      <c r="I66" s="20"/>
    </row>
    <row r="67" spans="1:14" ht="16.5" thickTop="1" thickBot="1" x14ac:dyDescent="0.25">
      <c r="A67" s="14"/>
      <c r="B67" s="158" t="s">
        <v>112</v>
      </c>
      <c r="C67" s="41" t="s">
        <v>15</v>
      </c>
      <c r="D67" s="42" t="s">
        <v>70</v>
      </c>
      <c r="E67" s="14"/>
      <c r="F67" s="19"/>
      <c r="G67" s="14"/>
      <c r="H67" s="112" t="s">
        <v>77</v>
      </c>
      <c r="I67" s="112"/>
      <c r="J67" s="112"/>
      <c r="K67" s="112"/>
    </row>
    <row r="68" spans="1:14" ht="15" thickBot="1" x14ac:dyDescent="0.25">
      <c r="A68" s="14"/>
      <c r="B68" s="158"/>
      <c r="C68" s="43"/>
      <c r="D68" s="44">
        <f>IF(C68&lt;30,C68*0.1,3)</f>
        <v>0</v>
      </c>
      <c r="E68" s="14"/>
      <c r="F68" s="19"/>
      <c r="G68" s="14"/>
      <c r="H68" s="14"/>
      <c r="I68" s="14"/>
    </row>
    <row r="69" spans="1:14" ht="15.75" thickTop="1" thickBot="1" x14ac:dyDescent="0.25">
      <c r="A69" s="14"/>
      <c r="B69" s="14" t="s">
        <v>113</v>
      </c>
      <c r="C69" s="88"/>
      <c r="D69" s="44">
        <f>IF(C69&lt;30,C69*0.1,3)</f>
        <v>0</v>
      </c>
      <c r="E69" s="14"/>
      <c r="F69" s="52"/>
      <c r="G69" s="52"/>
      <c r="H69" s="16"/>
      <c r="I69" s="87"/>
      <c r="J69" s="19"/>
      <c r="K69" s="14"/>
      <c r="L69" s="14"/>
      <c r="M69" s="14"/>
    </row>
    <row r="70" spans="1:14" ht="15.75" thickTop="1" thickBot="1" x14ac:dyDescent="0.25">
      <c r="A70" s="14"/>
      <c r="B70" s="14"/>
      <c r="C70" s="52"/>
      <c r="D70" s="24"/>
      <c r="E70" s="14"/>
      <c r="F70" s="14"/>
      <c r="G70" s="14"/>
      <c r="H70" s="14"/>
      <c r="I70" s="18"/>
      <c r="J70" s="19"/>
      <c r="K70" s="14"/>
      <c r="L70" s="14"/>
      <c r="M70" s="14"/>
    </row>
    <row r="71" spans="1:14" ht="58.5" thickTop="1" thickBot="1" x14ac:dyDescent="0.25">
      <c r="A71" s="14"/>
      <c r="B71" s="14"/>
      <c r="C71" s="86" t="s">
        <v>109</v>
      </c>
      <c r="D71" s="54" t="s">
        <v>104</v>
      </c>
      <c r="E71" s="54" t="s">
        <v>102</v>
      </c>
      <c r="F71" s="60" t="s">
        <v>103</v>
      </c>
      <c r="G71" s="14"/>
      <c r="H71" s="14"/>
      <c r="I71" s="18"/>
      <c r="J71" s="19"/>
      <c r="K71" s="14"/>
      <c r="L71" s="14"/>
      <c r="M71" s="14"/>
    </row>
    <row r="72" spans="1:14" ht="15" thickBot="1" x14ac:dyDescent="0.25">
      <c r="A72" s="14"/>
      <c r="B72" s="14"/>
      <c r="C72" s="57"/>
      <c r="D72" s="84"/>
      <c r="E72" s="58">
        <f>D72*C72</f>
        <v>0</v>
      </c>
      <c r="F72" s="59">
        <f>IF(AND(C72&gt;0,D72=0),C72*3,IF(AND(C72&gt;0,D72&gt;0,E72&lt;=(C72*3)),C72*2,C72*D72))</f>
        <v>0</v>
      </c>
      <c r="G72" s="14"/>
      <c r="H72" s="14"/>
      <c r="I72" s="18"/>
      <c r="J72" s="19"/>
      <c r="K72" s="14"/>
      <c r="L72" s="14"/>
      <c r="M72" s="14"/>
    </row>
    <row r="73" spans="1:14" ht="15.75" thickTop="1" thickBot="1" x14ac:dyDescent="0.25">
      <c r="A73" s="14"/>
      <c r="B73" s="14"/>
      <c r="C73" s="14"/>
      <c r="D73" s="14"/>
      <c r="E73" s="14"/>
      <c r="F73" s="14"/>
      <c r="G73" s="14"/>
      <c r="H73" s="14"/>
      <c r="I73" s="18"/>
      <c r="J73" s="19"/>
      <c r="K73" s="14"/>
      <c r="L73" s="14"/>
      <c r="M73" s="14"/>
    </row>
    <row r="74" spans="1:14" ht="24" thickTop="1" thickBot="1" x14ac:dyDescent="0.25">
      <c r="A74" s="14"/>
      <c r="B74" s="153" t="s">
        <v>105</v>
      </c>
      <c r="C74" s="154"/>
      <c r="D74" s="55" t="s">
        <v>62</v>
      </c>
      <c r="E74" s="13">
        <f>M50</f>
        <v>0</v>
      </c>
      <c r="F74" s="135" t="s">
        <v>63</v>
      </c>
      <c r="G74" s="135"/>
      <c r="H74" s="63">
        <f>M64</f>
        <v>0</v>
      </c>
      <c r="I74" s="64" t="s">
        <v>107</v>
      </c>
      <c r="J74" s="65">
        <f>D68+D69</f>
        <v>0</v>
      </c>
      <c r="K74" s="14"/>
      <c r="L74" s="149" t="str">
        <f>IF(AND(D10="بازنشسته",J75&gt;10),"تعداد واحد بیش از حد مجاز",IF(AND(D10="مدعو",J75&gt;10),"تعداد واحد بیش از حد مجاز",IF(AND(D10="شاغل",D11="",H15="خیر",J75&gt;8),"تعداد واحد بیش از حد مجاز",IF(AND(D10="شاغل",D11="",H15="بلی",J75&gt;12),"تعداد واحد بیش از حد مجاز",IF(AND(D10="شاغل",D11&gt;"",J75&gt;4),"تعداد واحد بیش از حد مجاز","مجاز")))))</f>
        <v>مجاز</v>
      </c>
      <c r="M74" s="150"/>
      <c r="N74" s="15"/>
    </row>
    <row r="75" spans="1:14" ht="15.75" thickTop="1" thickBot="1" x14ac:dyDescent="0.25">
      <c r="A75" s="14"/>
      <c r="B75" s="136">
        <f>F72</f>
        <v>0</v>
      </c>
      <c r="C75" s="137"/>
      <c r="D75" s="56" t="s">
        <v>64</v>
      </c>
      <c r="E75" s="12">
        <f>E74+H74+J74</f>
        <v>0</v>
      </c>
      <c r="F75" s="12" t="s">
        <v>65</v>
      </c>
      <c r="G75" s="66">
        <f>L11</f>
        <v>0</v>
      </c>
      <c r="H75" s="172" t="s">
        <v>66</v>
      </c>
      <c r="I75" s="173"/>
      <c r="J75" s="78">
        <f>E75-G75-B75</f>
        <v>0</v>
      </c>
      <c r="K75" s="14"/>
      <c r="L75" s="151"/>
      <c r="M75" s="152"/>
      <c r="N75" s="15"/>
    </row>
    <row r="76" spans="1:14" ht="15" thickTop="1" x14ac:dyDescent="0.2">
      <c r="A76" s="14"/>
      <c r="B76" s="14"/>
      <c r="C76" s="14"/>
      <c r="D76" s="24"/>
      <c r="E76" s="24"/>
      <c r="F76" s="24"/>
      <c r="G76" s="53"/>
      <c r="H76" s="67"/>
      <c r="I76" s="68"/>
      <c r="J76" s="69"/>
      <c r="K76" s="14"/>
      <c r="L76" s="26"/>
      <c r="M76" s="26"/>
      <c r="N76" s="15"/>
    </row>
    <row r="77" spans="1:14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4" ht="15.75" x14ac:dyDescent="0.25">
      <c r="A78" s="62"/>
      <c r="B78" s="94" t="s">
        <v>108</v>
      </c>
      <c r="C78" s="94"/>
      <c r="D78" s="51"/>
      <c r="E78" s="134" t="s">
        <v>67</v>
      </c>
      <c r="F78" s="134"/>
      <c r="G78" s="51"/>
      <c r="H78" s="61"/>
      <c r="I78" s="51"/>
      <c r="J78" s="134" t="s">
        <v>78</v>
      </c>
      <c r="K78" s="134"/>
      <c r="L78" s="134"/>
      <c r="M78" s="45"/>
    </row>
    <row r="79" spans="1:14" x14ac:dyDescent="0.2">
      <c r="A79" s="14"/>
      <c r="B79" s="14"/>
      <c r="C79" s="14"/>
      <c r="D79" s="14"/>
      <c r="E79" s="22"/>
      <c r="F79" s="22"/>
      <c r="G79" s="14"/>
      <c r="H79" s="23"/>
      <c r="I79" s="23"/>
      <c r="J79" s="23"/>
      <c r="K79" s="14"/>
      <c r="L79" s="14"/>
      <c r="M79" s="14"/>
    </row>
    <row r="80" spans="1:14" ht="15" thickBo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</row>
    <row r="81" spans="1:13" ht="18" customHeight="1" thickTop="1" thickBot="1" x14ac:dyDescent="0.25">
      <c r="A81" s="14"/>
      <c r="B81" s="165" t="s">
        <v>83</v>
      </c>
      <c r="C81" s="166"/>
      <c r="D81" s="166"/>
      <c r="E81" s="166"/>
      <c r="F81" s="166"/>
      <c r="G81" s="166"/>
      <c r="H81" s="166"/>
      <c r="I81" s="166"/>
      <c r="J81" s="167"/>
      <c r="K81" s="168"/>
      <c r="L81" s="169"/>
      <c r="M81" s="14"/>
    </row>
    <row r="82" spans="1:13" ht="15.75" thickTop="1" thickBot="1" x14ac:dyDescent="0.25">
      <c r="A82" s="14"/>
      <c r="B82" s="14"/>
      <c r="C82" s="28"/>
      <c r="D82" s="28"/>
      <c r="E82" s="28"/>
      <c r="F82" s="28"/>
      <c r="G82" s="28"/>
      <c r="H82" s="155" t="s">
        <v>84</v>
      </c>
      <c r="I82" s="156"/>
      <c r="J82" s="157"/>
      <c r="K82" s="147"/>
      <c r="L82" s="148"/>
      <c r="M82" s="14"/>
    </row>
    <row r="83" spans="1:13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3" ht="14.25" customHeight="1" x14ac:dyDescent="0.2">
      <c r="H84" s="93" t="s">
        <v>101</v>
      </c>
      <c r="I84" s="93"/>
      <c r="J84" s="93"/>
      <c r="K84" s="93"/>
    </row>
    <row r="85" spans="1:13" ht="14.25" customHeight="1" x14ac:dyDescent="0.2">
      <c r="H85" s="93"/>
      <c r="I85" s="93"/>
      <c r="J85" s="93"/>
      <c r="K85" s="93"/>
    </row>
    <row r="86" spans="1:13" ht="14.25" customHeight="1" x14ac:dyDescent="0.2">
      <c r="H86" s="93"/>
      <c r="I86" s="93"/>
      <c r="J86" s="93"/>
      <c r="K86" s="93"/>
    </row>
  </sheetData>
  <sheetProtection algorithmName="SHA-512" hashValue="FkJVBY/qYvAJjJZKu6cPU5xTLIiSVVBOoLSPllyP9M25csrKWi7u+DQNK3xEMHwQCLv9NxNJvPE554kUSzGDdw==" saltValue="/t8vr/yamOEOu6Y70uK9uQ==" spinCount="100000" sheet="1" objects="1" scenarios="1"/>
  <mergeCells count="66">
    <mergeCell ref="L4:M4"/>
    <mergeCell ref="L5:M5"/>
    <mergeCell ref="A4:K6"/>
    <mergeCell ref="K82:L82"/>
    <mergeCell ref="L74:M75"/>
    <mergeCell ref="B74:C74"/>
    <mergeCell ref="H82:J82"/>
    <mergeCell ref="B67:B68"/>
    <mergeCell ref="B12:C12"/>
    <mergeCell ref="G12:L12"/>
    <mergeCell ref="B17:M17"/>
    <mergeCell ref="B81:J81"/>
    <mergeCell ref="K81:L81"/>
    <mergeCell ref="J78:L78"/>
    <mergeCell ref="C66:D66"/>
    <mergeCell ref="H75:I75"/>
    <mergeCell ref="E78:F78"/>
    <mergeCell ref="F74:G74"/>
    <mergeCell ref="B75:C75"/>
    <mergeCell ref="F1:H1"/>
    <mergeCell ref="F2:H2"/>
    <mergeCell ref="D13:E13"/>
    <mergeCell ref="B8:C8"/>
    <mergeCell ref="D8:E8"/>
    <mergeCell ref="D10:E10"/>
    <mergeCell ref="B11:C11"/>
    <mergeCell ref="D11:G11"/>
    <mergeCell ref="H11:I11"/>
    <mergeCell ref="F9:G9"/>
    <mergeCell ref="B10:C10"/>
    <mergeCell ref="F3:H3"/>
    <mergeCell ref="B1:C3"/>
    <mergeCell ref="D9:E9"/>
    <mergeCell ref="G8:H8"/>
    <mergeCell ref="P12:S12"/>
    <mergeCell ref="P13:S13"/>
    <mergeCell ref="D12:E12"/>
    <mergeCell ref="K14:L14"/>
    <mergeCell ref="B13:C13"/>
    <mergeCell ref="E15:G15"/>
    <mergeCell ref="M19:M20"/>
    <mergeCell ref="K19:L19"/>
    <mergeCell ref="E19:E20"/>
    <mergeCell ref="F19:F20"/>
    <mergeCell ref="G19:G20"/>
    <mergeCell ref="H19:H20"/>
    <mergeCell ref="G13:I13"/>
    <mergeCell ref="C14:I14"/>
    <mergeCell ref="B15:C15"/>
    <mergeCell ref="I19:J19"/>
    <mergeCell ref="H84:K86"/>
    <mergeCell ref="B78:C78"/>
    <mergeCell ref="F10:G10"/>
    <mergeCell ref="K10:L10"/>
    <mergeCell ref="K9:L9"/>
    <mergeCell ref="H10:I10"/>
    <mergeCell ref="H9:I9"/>
    <mergeCell ref="A64:J64"/>
    <mergeCell ref="B18:K18"/>
    <mergeCell ref="A52:M52"/>
    <mergeCell ref="A50:H50"/>
    <mergeCell ref="A19:A20"/>
    <mergeCell ref="B19:B20"/>
    <mergeCell ref="C19:C20"/>
    <mergeCell ref="D19:D20"/>
    <mergeCell ref="H67:K67"/>
  </mergeCells>
  <conditionalFormatting sqref="D74:J76">
    <cfRule type="containsText" dxfId="9" priority="10" operator="containsText" text="$M$57=مجاز">
      <formula>NOT(ISERROR(SEARCH("$M$57=مجاز",D74)))</formula>
    </cfRule>
  </conditionalFormatting>
  <conditionalFormatting sqref="W49">
    <cfRule type="cellIs" dxfId="8" priority="9" operator="greaterThan">
      <formula>$W$39=1</formula>
    </cfRule>
  </conditionalFormatting>
  <conditionalFormatting sqref="L74">
    <cfRule type="cellIs" dxfId="7" priority="7" operator="equal">
      <formula>"تعداد واحد بیش از حد مجاز"</formula>
    </cfRule>
    <cfRule type="cellIs" dxfId="6" priority="8" operator="equal">
      <formula>"مجاز"</formula>
    </cfRule>
  </conditionalFormatting>
  <conditionalFormatting sqref="H75:J76">
    <cfRule type="expression" dxfId="5" priority="1">
      <formula>"if($L$57=""تعداد واحد بیش از حد مجاز"""</formula>
    </cfRule>
    <cfRule type="expression" dxfId="4" priority="5">
      <formula>IF($L$74="تعداد واحد بیش از حد مجاز","true","false")</formula>
    </cfRule>
    <cfRule type="expression" dxfId="3" priority="6">
      <formula>IF($L$74="مجاز","true","false")</formula>
    </cfRule>
  </conditionalFormatting>
  <conditionalFormatting sqref="L74:M76">
    <cfRule type="cellIs" dxfId="2" priority="2" operator="equal">
      <formula>"""تعداد واحد بیش از حد مجاز"""</formula>
    </cfRule>
    <cfRule type="cellIs" dxfId="1" priority="3" operator="equal">
      <formula>"تعداد واحد بیش از حد مجاز"</formula>
    </cfRule>
    <cfRule type="cellIs" dxfId="0" priority="4" operator="equal">
      <formula>"تعداد واجد بیش از حد مجاز"</formula>
    </cfRule>
  </conditionalFormatting>
  <dataValidations xWindow="579" yWindow="790" count="5">
    <dataValidation allowBlank="1" showInputMessage="1" showErrorMessage="1" prompt="بالاترین پست اجرایی قید شود" sqref="D11:G11"/>
    <dataValidation type="whole" allowBlank="1" showInputMessage="1" showErrorMessage="1" sqref="G21:G49">
      <formula1>1</formula1>
      <formula2>100</formula2>
    </dataValidation>
    <dataValidation type="decimal" allowBlank="1" showInputMessage="1" showErrorMessage="1" prompt="موظفی نیمسال اول" sqref="J11">
      <formula1>1.01</formula1>
      <formula2>19.99</formula2>
    </dataValidation>
    <dataValidation type="decimal" allowBlank="1" showInputMessage="1" showErrorMessage="1" prompt="موظفی نیمسال دوم" sqref="K11">
      <formula1>1</formula1>
      <formula2>19</formula2>
    </dataValidation>
    <dataValidation allowBlank="1" showInputMessage="1" showErrorMessage="1" prompt="موظفی یک سال تحصیلی" sqref="L11"/>
  </dataValidations>
  <pageMargins left="3.937007874015748E-2" right="3.937007874015748E-2" top="0.74803149606299213" bottom="0.74803149606299213" header="0.31496062992125984" footer="0.31496062992125984"/>
  <pageSetup paperSize="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579" yWindow="790" count="9">
        <x14:dataValidation type="list" allowBlank="1" showInputMessage="1" showErrorMessage="1">
          <x14:formula1>
            <xm:f>Sheet2!$M$3:$M$9</xm:f>
          </x14:formula1>
          <xm:sqref>H9:I9</xm:sqref>
        </x14:dataValidation>
        <x14:dataValidation type="list" allowBlank="1" showInputMessage="1" showErrorMessage="1">
          <x14:formula1>
            <xm:f>Sheet2!$O$4:$O$8</xm:f>
          </x14:formula1>
          <xm:sqref>K9:L9</xm:sqref>
        </x14:dataValidation>
        <x14:dataValidation type="list" allowBlank="1" showInputMessage="1" showErrorMessage="1">
          <x14:formula1>
            <xm:f>Sheet2!$I$4:$I$8</xm:f>
          </x14:formula1>
          <xm:sqref>H10:I10</xm:sqref>
        </x14:dataValidation>
        <x14:dataValidation type="list" allowBlank="1" showInputMessage="1" showErrorMessage="1">
          <x14:formula1>
            <xm:f>Sheet2!$G$3:$G$11</xm:f>
          </x14:formula1>
          <xm:sqref>K10:L10</xm:sqref>
        </x14:dataValidation>
        <x14:dataValidation type="list" allowBlank="1" showInputMessage="1" showErrorMessage="1">
          <x14:formula1>
            <xm:f>Sheet2!$Q$4:$Q$6</xm:f>
          </x14:formula1>
          <xm:sqref>D15</xm:sqref>
        </x14:dataValidation>
        <x14:dataValidation type="list" allowBlank="1" showInputMessage="1" showErrorMessage="1">
          <x14:formula1>
            <xm:f>Sheet2!$C$4:$C$8</xm:f>
          </x14:formula1>
          <xm:sqref>E21:E49</xm:sqref>
        </x14:dataValidation>
        <x14:dataValidation type="list" allowBlank="1" showInputMessage="1" showErrorMessage="1">
          <x14:formula1>
            <xm:f>Sheet2!$K$4:$K$6</xm:f>
          </x14:formula1>
          <xm:sqref>D10:E10</xm:sqref>
        </x14:dataValidation>
        <x14:dataValidation type="list" allowBlank="1" showInputMessage="1" showErrorMessage="1">
          <x14:formula1>
            <xm:f>Sheet2!$Q$4:$Q$5</xm:f>
          </x14:formula1>
          <xm:sqref>H15</xm:sqref>
        </x14:dataValidation>
        <x14:dataValidation type="list" allowBlank="1" showInputMessage="1" showErrorMessage="1">
          <x14:formula1>
            <xm:f>Sheet2!$E$4:$E$17</xm:f>
          </x14:formula1>
          <xm:sqref>F21:F49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8"/>
  <sheetViews>
    <sheetView workbookViewId="0">
      <selection activeCell="A18" sqref="A18:XFD18"/>
    </sheetView>
  </sheetViews>
  <sheetFormatPr defaultRowHeight="14.25" x14ac:dyDescent="0.2"/>
  <sheetData>
    <row r="3" spans="1:17" x14ac:dyDescent="0.2">
      <c r="G3" t="s">
        <v>46</v>
      </c>
      <c r="M3" t="s">
        <v>28</v>
      </c>
    </row>
    <row r="4" spans="1:17" x14ac:dyDescent="0.2">
      <c r="A4" t="s">
        <v>25</v>
      </c>
      <c r="C4" t="s">
        <v>27</v>
      </c>
      <c r="E4" t="s">
        <v>88</v>
      </c>
      <c r="G4" t="s">
        <v>38</v>
      </c>
      <c r="I4" t="s">
        <v>50</v>
      </c>
      <c r="K4" t="s">
        <v>51</v>
      </c>
      <c r="M4" t="s">
        <v>29</v>
      </c>
      <c r="O4" t="s">
        <v>57</v>
      </c>
      <c r="Q4" t="s">
        <v>60</v>
      </c>
    </row>
    <row r="5" spans="1:17" x14ac:dyDescent="0.2">
      <c r="A5" t="s">
        <v>26</v>
      </c>
      <c r="C5" t="s">
        <v>28</v>
      </c>
      <c r="E5" t="s">
        <v>89</v>
      </c>
      <c r="G5" t="s">
        <v>39</v>
      </c>
      <c r="I5" t="s">
        <v>47</v>
      </c>
      <c r="K5" t="s">
        <v>52</v>
      </c>
      <c r="M5" t="s">
        <v>30</v>
      </c>
      <c r="O5" t="s">
        <v>58</v>
      </c>
      <c r="Q5" t="s">
        <v>61</v>
      </c>
    </row>
    <row r="6" spans="1:17" x14ac:dyDescent="0.2">
      <c r="C6" t="s">
        <v>29</v>
      </c>
      <c r="E6" t="s">
        <v>90</v>
      </c>
      <c r="G6" t="s">
        <v>40</v>
      </c>
      <c r="I6" t="s">
        <v>48</v>
      </c>
      <c r="K6" t="s">
        <v>85</v>
      </c>
      <c r="M6" t="s">
        <v>31</v>
      </c>
      <c r="O6" t="s">
        <v>59</v>
      </c>
      <c r="Q6" t="s">
        <v>53</v>
      </c>
    </row>
    <row r="7" spans="1:17" x14ac:dyDescent="0.2">
      <c r="C7" t="s">
        <v>30</v>
      </c>
      <c r="E7" t="s">
        <v>91</v>
      </c>
      <c r="G7" t="s">
        <v>41</v>
      </c>
      <c r="I7" t="s">
        <v>49</v>
      </c>
      <c r="M7" t="s">
        <v>54</v>
      </c>
      <c r="O7" t="s">
        <v>46</v>
      </c>
    </row>
    <row r="8" spans="1:17" x14ac:dyDescent="0.2">
      <c r="C8" t="s">
        <v>31</v>
      </c>
      <c r="E8" t="s">
        <v>92</v>
      </c>
      <c r="G8" t="s">
        <v>42</v>
      </c>
      <c r="I8" t="s">
        <v>53</v>
      </c>
      <c r="M8" t="s">
        <v>55</v>
      </c>
      <c r="O8" t="s">
        <v>99</v>
      </c>
    </row>
    <row r="9" spans="1:17" x14ac:dyDescent="0.2">
      <c r="E9" t="s">
        <v>93</v>
      </c>
      <c r="G9" t="s">
        <v>43</v>
      </c>
      <c r="M9" t="s">
        <v>56</v>
      </c>
    </row>
    <row r="10" spans="1:17" x14ac:dyDescent="0.2">
      <c r="E10" t="s">
        <v>94</v>
      </c>
      <c r="G10" t="s">
        <v>44</v>
      </c>
    </row>
    <row r="11" spans="1:17" x14ac:dyDescent="0.2">
      <c r="E11" t="s">
        <v>95</v>
      </c>
      <c r="G11" t="s">
        <v>45</v>
      </c>
    </row>
    <row r="12" spans="1:17" x14ac:dyDescent="0.2">
      <c r="E12" t="s">
        <v>96</v>
      </c>
    </row>
    <row r="13" spans="1:17" x14ac:dyDescent="0.2">
      <c r="E13" t="s">
        <v>97</v>
      </c>
    </row>
    <row r="14" spans="1:17" x14ac:dyDescent="0.2">
      <c r="E14" t="s">
        <v>98</v>
      </c>
    </row>
    <row r="15" spans="1:17" x14ac:dyDescent="0.2">
      <c r="E15" t="s">
        <v>32</v>
      </c>
    </row>
    <row r="16" spans="1:17" x14ac:dyDescent="0.2">
      <c r="E16" t="s">
        <v>33</v>
      </c>
    </row>
    <row r="17" spans="5:5" x14ac:dyDescent="0.2">
      <c r="E17" t="s">
        <v>79</v>
      </c>
    </row>
    <row r="18" spans="5:5" s="14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ALADDIN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Windows User</cp:lastModifiedBy>
  <cp:lastPrinted>2019-10-14T06:19:04Z</cp:lastPrinted>
  <dcterms:created xsi:type="dcterms:W3CDTF">2019-06-02T05:46:10Z</dcterms:created>
  <dcterms:modified xsi:type="dcterms:W3CDTF">2021-02-08T11:05:17Z</dcterms:modified>
</cp:coreProperties>
</file>